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<sst xmlns="http://schemas.openxmlformats.org/spreadsheetml/2006/main" count="176">
  <si>
    <t>附件1</t>
  </si>
  <si>
    <t>孝义市扶贫开发管理中心2018年部门收支总表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</si>
  <si>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</si>
  <si>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</si>
  <si>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</si>
  <si>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</si>
  <si>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</si>
  <si>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</si>
  <si>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</si>
  <si>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</si>
  <si>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</si>
  <si>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</si>
  <si>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</si>
  <si>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</si>
  <si>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</si>
  <si>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</si>
  <si>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</si>
  <si>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</si>
  <si>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</si>
  <si>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</si>
  <si>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</si>
  <si>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</si>
  <si>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</si>
  <si>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</si>
  <si>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</si>
  <si>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</si>
  <si>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</si>
  <si>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</si>
  <si>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</si>
  <si>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</si>
  <si>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</si>
  <si>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</si>
  <si>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</si>
  <si>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</si>
  <si>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</si>
  <si>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</si>
  <si>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</si>
  <si>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</si>
  <si>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孝义市扶贫开发管理中心2018年部门收入总表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</si>
  <si>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</si>
  <si>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</si>
  <si>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</si>
  <si>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</si>
  <si>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</si>
  <si>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</si>
  <si>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</si>
  <si>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</si>
  <si>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党委办公厅（室）及相关机构事务</t>
  </si>
  <si>
    <t xml:space="preserve">    事业运行</t>
  </si>
  <si>
    <t>社会保障和就业支出</t>
  </si>
  <si>
    <t xml:space="preserve">  行政事业单位离退休</t>
  </si>
  <si>
    <t xml:space="preserve">    机关事业单位基本养老缴费支出</t>
  </si>
  <si>
    <t>住房保障支出</t>
  </si>
  <si>
    <t xml:space="preserve">  住房改革支出</t>
  </si>
  <si>
    <t xml:space="preserve">    住房公积金</t>
  </si>
  <si>
    <t>农林水支出</t>
  </si>
  <si>
    <t>扶贫</t>
  </si>
  <si>
    <t>其它扶贫支出</t>
  </si>
  <si>
    <t>合计</t>
  </si>
  <si>
    <t>附件3</t>
  </si>
  <si>
    <t>孝义市扶贫开发管理中心2018年部门支出总表</t>
  </si>
  <si>
    <t>基本支出</t>
  </si>
  <si>
    <t>项目支出</t>
  </si>
  <si>
    <t>党委办公厅（室）及相关机构事务</t>
  </si>
  <si>
    <t>附件4</t>
  </si>
  <si>
    <t>孝义市扶贫开发管理中心2018年财政拨款收支总表</t>
  </si>
  <si>
    <t>小计</t>
  </si>
  <si>
    <t>政府性基金预算</t>
  </si>
  <si>
    <t>二、政府性基金预算</t>
  </si>
  <si>
    <t>附件5</t>
  </si>
  <si>
    <t>孝义市扶贫开发管理中心2018年一般公共预算支出预算表</t>
  </si>
  <si>
    <t>2017年预算数</t>
  </si>
  <si>
    <t>2018年预算数</t>
  </si>
  <si>
    <t>2018年预算数比2017年预算数增减%</t>
  </si>
  <si>
    <t>附件6</t>
  </si>
  <si>
    <t>孝义市扶贫开发管理中心2018年一般公共预算安排基本支出分经济科目表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</si>
  <si>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</si>
  <si>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</si>
  <si>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</si>
  <si>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</si>
  <si>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</si>
  <si>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</si>
  <si>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</si>
  <si>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</si>
  <si>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</si>
  <si>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</si>
  <si>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</si>
  <si>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</si>
  <si>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</si>
  <si>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</si>
  <si>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</si>
  <si>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</si>
  <si>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</si>
  <si>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</si>
  <si>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</si>
  <si>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</si>
  <si>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</si>
  <si>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</si>
  <si>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</si>
  <si>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</si>
  <si>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</si>
  <si>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</si>
  <si>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</si>
  <si>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</si>
  <si>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</si>
  <si>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</si>
  <si>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</si>
  <si>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</si>
  <si>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</si>
  <si>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</si>
  <si>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</si>
  <si>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</si>
  <si>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</si>
  <si>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</si>
  <si>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</si>
  <si>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</si>
  <si>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</si>
  <si>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</si>
  <si>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</si>
  <si>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</si>
  <si>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</si>
  <si>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</si>
  <si>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</si>
  <si>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</si>
  <si>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</si>
  <si>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</si>
  <si>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</si>
  <si>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</si>
  <si>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</si>
  <si>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</si>
  <si>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孝义市扶贫开发管理中心2018年政府性基金预算支出表</t>
  </si>
  <si>
    <t>2018年预算比2017年预算数增减</t>
  </si>
  <si>
    <t>附件8</t>
  </si>
  <si>
    <t>孝义市扶贫开发管理中心2018年一般公共预算“三公”经费支出预算情况统计表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</si>
  <si>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</si>
  <si>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</si>
  <si>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</si>
  <si>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</si>
  <si>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</si>
  <si>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</si>
  <si>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</si>
  <si>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</si>
  <si>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孝义市扶贫开发管理中心2018年政府采购预算表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</si>
  <si>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</si>
  <si>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</si>
  <si>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</si>
  <si>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</si>
  <si>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</si>
  <si>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</si>
  <si>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</si>
  <si>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</si>
  <si>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</si>
  <si>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</si>
  <si>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</si>
  <si>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</si>
  <si>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</si>
  <si>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</si>
  <si>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</si>
  <si>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电脑</t>
  </si>
  <si>
    <t>笔记本</t>
  </si>
  <si>
    <t>台</t>
  </si>
  <si>
    <t>第一季度</t>
  </si>
  <si>
    <t>打（复)印机</t>
  </si>
  <si>
    <t>惠普</t>
  </si>
  <si>
    <t>办公桌</t>
  </si>
  <si>
    <t>144*700*760</t>
  </si>
  <si>
    <t>支</t>
  </si>
  <si>
    <t>办公椅</t>
  </si>
  <si>
    <t>合  计</t>
  </si>
  <si>
    <t>附表10</t>
  </si>
  <si>
    <t>孝义市扶贫开发管理中心2018年政府购买服务支出预算表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</si>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</sst>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4" borderId="14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18" borderId="20" applyNumberFormat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17" fillId="9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 applyProtection="0"/>
  </cellStyleXfs>
  <cellXfs count="14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177" fontId="0" fillId="0" borderId="8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177" fontId="5" fillId="0" borderId="0" xfId="0" applyNumberFormat="1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177" fontId="9" fillId="0" borderId="0" xfId="0" applyNumberFormat="1" applyFont="1" applyAlignment="1" applyProtection="1">
      <alignment horizontal="left"/>
    </xf>
    <xf numFmtId="177" fontId="5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2" fillId="0" borderId="2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3" fillId="0" borderId="2" xfId="0" applyNumberFormat="1" applyFont="1" applyBorder="1" applyProtection="1"/>
    <xf numFmtId="0" fontId="3" fillId="0" borderId="2" xfId="0" applyFont="1" applyBorder="1" applyProtection="1"/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center" vertical="center"/>
    </xf>
    <xf numFmtId="177" fontId="0" fillId="0" borderId="0" xfId="0" applyNumberFormat="1" applyFont="1" applyAlignment="1" applyProtection="1">
      <alignment horizontal="center"/>
    </xf>
    <xf numFmtId="177" fontId="3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vertical="center"/>
    </xf>
    <xf numFmtId="177" fontId="10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5" fillId="0" borderId="0" xfId="0" applyNumberFormat="1" applyFont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horizontal="right" vertical="center"/>
    </xf>
    <xf numFmtId="177" fontId="0" fillId="0" borderId="0" xfId="0" applyNumberFormat="1" applyFont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5" fillId="0" borderId="0" xfId="0" applyNumberFormat="1" applyFont="1" applyAlignment="1" applyProtection="1">
      <alignment horizontal="right"/>
    </xf>
    <xf numFmtId="0" fontId="0" fillId="0" borderId="0" xfId="0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right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0" xfId="0" applyNumberFormat="1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G29" sqref="G29"/>
    </sheetView>
  </sheetViews>
  <sheetFormatPr defaultColWidth="6.875" defaultRowHeight="10.8" outlineLevelCol="7"/>
  <cols>
    <col min="1" max="1" width="33" style="63" customWidth="1"/>
    <col min="2" max="3" width="9.25" style="63" customWidth="1"/>
    <col min="4" max="4" width="9.25" style="88" customWidth="1"/>
    <col min="5" max="5" width="34.125" style="63" customWidth="1"/>
    <col min="6" max="8" width="10.25" style="88" customWidth="1"/>
    <col min="9" max="16384" width="6.875" style="63"/>
  </cols>
  <sheetData>
    <row r="1" ht="16.5" customHeight="1" spans="1:8">
      <c r="A1" s="48" t="s">
        <v>0</v>
      </c>
      <c r="B1" s="48"/>
      <c r="C1" s="48"/>
      <c r="D1" s="134"/>
      <c r="E1" s="107"/>
      <c r="F1" s="134"/>
      <c r="G1" s="134"/>
      <c r="H1" s="108"/>
    </row>
    <row r="2" ht="18.75" customHeight="1" spans="1:8">
      <c r="A2" s="109"/>
      <c r="B2" s="109"/>
      <c r="C2" s="109"/>
      <c r="D2" s="134"/>
      <c r="E2" s="107"/>
      <c r="F2" s="134"/>
      <c r="G2" s="134"/>
      <c r="H2" s="108"/>
    </row>
    <row r="3" ht="21" customHeight="1" spans="1:8">
      <c r="A3" s="51" t="s">
        <v>1</v>
      </c>
      <c r="B3" s="51"/>
      <c r="C3" s="51"/>
      <c r="D3" s="111"/>
      <c r="E3" s="51"/>
      <c r="F3" s="111"/>
      <c r="G3" s="111"/>
      <c r="H3" s="111"/>
    </row>
    <row r="4" ht="14.25" customHeight="1" spans="1:8">
      <c r="A4" s="112"/>
      <c r="B4" s="112"/>
      <c r="C4" s="112"/>
      <c r="D4" s="135"/>
      <c r="E4" s="112"/>
      <c r="F4" s="135"/>
      <c r="G4" s="135"/>
      <c r="H4" s="114" t="s">
        <v>2</v>
      </c>
    </row>
    <row r="5" ht="24" customHeight="1" spans="1:8">
      <c r="A5" s="144" t="s">
        <v>3</v>
      </c>
      <c r="B5" s="67"/>
      <c r="C5" s="67"/>
      <c r="D5" s="115"/>
      <c r="E5" s="144" t="s">
        <v>4</v>
      </c>
      <c r="F5" s="115"/>
      <c r="G5" s="115"/>
      <c r="H5" s="115"/>
    </row>
    <row r="6" ht="24" customHeight="1" spans="1:8">
      <c r="A6" s="145" t="s">
        <v>5</v>
      </c>
      <c r="B6" s="118" t="s">
        <v>6</v>
      </c>
      <c r="C6" s="137"/>
      <c r="D6" s="138"/>
      <c r="E6" s="130" t="s">
        <v>7</v>
      </c>
      <c r="F6" s="139" t="s">
        <v>6</v>
      </c>
      <c r="G6" s="140"/>
      <c r="H6" s="138"/>
    </row>
    <row r="7" ht="48.75" customHeight="1" spans="1:8">
      <c r="A7" s="141"/>
      <c r="B7" s="129" t="s">
        <v>8</v>
      </c>
      <c r="C7" s="129" t="s">
        <v>9</v>
      </c>
      <c r="D7" s="128" t="s">
        <v>10</v>
      </c>
      <c r="E7" s="132"/>
      <c r="F7" s="128" t="s">
        <v>8</v>
      </c>
      <c r="G7" s="128" t="s">
        <v>9</v>
      </c>
      <c r="H7" s="128" t="s">
        <v>10</v>
      </c>
    </row>
    <row r="8" ht="24" customHeight="1" spans="1:8">
      <c r="A8" s="56" t="s">
        <v>11</v>
      </c>
      <c r="B8" s="56">
        <v>284.22</v>
      </c>
      <c r="C8" s="56">
        <v>375.27</v>
      </c>
      <c r="D8" s="103">
        <f>(C8-B8)/B8*100</f>
        <v>32.0350432763352</v>
      </c>
      <c r="E8" s="69" t="s">
        <v>12</v>
      </c>
      <c r="F8" s="96">
        <v>118.22</v>
      </c>
      <c r="G8" s="96">
        <v>151.59</v>
      </c>
      <c r="H8" s="103">
        <f>(G8-F8)/F8*100</f>
        <v>28.2270343427508</v>
      </c>
    </row>
    <row r="9" ht="24" customHeight="1" spans="1:8">
      <c r="A9" s="56" t="s">
        <v>13</v>
      </c>
      <c r="B9" s="56"/>
      <c r="C9" s="56"/>
      <c r="D9" s="103"/>
      <c r="E9" s="69" t="s">
        <v>14</v>
      </c>
      <c r="F9" s="96"/>
      <c r="G9" s="96"/>
      <c r="H9" s="103"/>
    </row>
    <row r="10" ht="24" customHeight="1" spans="1:8">
      <c r="A10" s="56" t="s">
        <v>15</v>
      </c>
      <c r="B10" s="56"/>
      <c r="C10" s="56"/>
      <c r="D10" s="99"/>
      <c r="E10" s="69" t="s">
        <v>16</v>
      </c>
      <c r="F10" s="96"/>
      <c r="G10" s="96"/>
      <c r="H10" s="103"/>
    </row>
    <row r="11" ht="24" customHeight="1" spans="1:8">
      <c r="A11" s="56" t="s">
        <v>17</v>
      </c>
      <c r="B11" s="56"/>
      <c r="C11" s="56"/>
      <c r="D11" s="99"/>
      <c r="E11" s="56" t="s">
        <v>18</v>
      </c>
      <c r="F11" s="99"/>
      <c r="G11" s="99"/>
      <c r="H11" s="103"/>
    </row>
    <row r="12" ht="24" customHeight="1" spans="1:8">
      <c r="A12" s="56"/>
      <c r="B12" s="56"/>
      <c r="C12" s="56"/>
      <c r="D12" s="99"/>
      <c r="E12" s="69" t="s">
        <v>19</v>
      </c>
      <c r="F12" s="96"/>
      <c r="G12" s="96"/>
      <c r="H12" s="103"/>
    </row>
    <row r="13" ht="24" customHeight="1" spans="1:8">
      <c r="A13" s="56"/>
      <c r="B13" s="56"/>
      <c r="C13" s="56"/>
      <c r="D13" s="99"/>
      <c r="E13" s="69" t="s">
        <v>20</v>
      </c>
      <c r="F13" s="96"/>
      <c r="G13" s="96"/>
      <c r="H13" s="103"/>
    </row>
    <row r="14" ht="24" customHeight="1" spans="1:8">
      <c r="A14" s="56"/>
      <c r="B14" s="56"/>
      <c r="C14" s="56"/>
      <c r="D14" s="99"/>
      <c r="E14" s="56" t="s">
        <v>21</v>
      </c>
      <c r="F14" s="99"/>
      <c r="G14" s="99"/>
      <c r="H14" s="103"/>
    </row>
    <row r="15" ht="24" customHeight="1" spans="1:8">
      <c r="A15" s="56"/>
      <c r="B15" s="56"/>
      <c r="C15" s="56"/>
      <c r="D15" s="99"/>
      <c r="E15" s="56" t="s">
        <v>22</v>
      </c>
      <c r="F15" s="142"/>
      <c r="G15" s="142"/>
      <c r="H15" s="103"/>
    </row>
    <row r="16" ht="24" customHeight="1" spans="1:8">
      <c r="A16" s="56"/>
      <c r="B16" s="56"/>
      <c r="C16" s="56"/>
      <c r="D16" s="99"/>
      <c r="E16" s="69" t="s">
        <v>23</v>
      </c>
      <c r="F16" s="143"/>
      <c r="G16" s="143"/>
      <c r="H16" s="103"/>
    </row>
    <row r="17" ht="24" customHeight="1" spans="1:8">
      <c r="A17" s="56"/>
      <c r="B17" s="56"/>
      <c r="C17" s="56"/>
      <c r="D17" s="99"/>
      <c r="E17" s="69" t="s">
        <v>24</v>
      </c>
      <c r="F17" s="143"/>
      <c r="G17" s="143"/>
      <c r="H17" s="103"/>
    </row>
    <row r="18" ht="24" customHeight="1" spans="1:8">
      <c r="A18" s="56"/>
      <c r="B18" s="56"/>
      <c r="C18" s="56"/>
      <c r="D18" s="99"/>
      <c r="E18" s="56" t="s">
        <v>25</v>
      </c>
      <c r="F18" s="142"/>
      <c r="G18" s="142"/>
      <c r="H18" s="103"/>
    </row>
    <row r="19" ht="24" customHeight="1" spans="1:8">
      <c r="A19" s="56"/>
      <c r="B19" s="56"/>
      <c r="C19" s="56"/>
      <c r="D19" s="99"/>
      <c r="E19" s="56" t="s">
        <v>26</v>
      </c>
      <c r="F19" s="99">
        <v>166</v>
      </c>
      <c r="G19" s="99">
        <v>223.68</v>
      </c>
      <c r="H19" s="103">
        <f>(G19-F19)/F19*100</f>
        <v>34.7469879518072</v>
      </c>
    </row>
    <row r="20" ht="24" customHeight="1" spans="1:8">
      <c r="A20" s="56"/>
      <c r="B20" s="56"/>
      <c r="C20" s="56"/>
      <c r="D20" s="99"/>
      <c r="E20" s="56" t="s">
        <v>27</v>
      </c>
      <c r="F20" s="99"/>
      <c r="G20" s="99"/>
      <c r="H20" s="103"/>
    </row>
    <row r="21" ht="24" customHeight="1" spans="1:8">
      <c r="A21" s="56"/>
      <c r="B21" s="56"/>
      <c r="C21" s="56"/>
      <c r="D21" s="99"/>
      <c r="E21" s="56" t="s">
        <v>28</v>
      </c>
      <c r="F21" s="99"/>
      <c r="G21" s="99"/>
      <c r="H21" s="103"/>
    </row>
    <row r="22" ht="24" customHeight="1" spans="1:8">
      <c r="A22" s="56"/>
      <c r="B22" s="56"/>
      <c r="C22" s="56"/>
      <c r="D22" s="99"/>
      <c r="E22" s="56" t="s">
        <v>29</v>
      </c>
      <c r="F22" s="99"/>
      <c r="G22" s="99"/>
      <c r="H22" s="103"/>
    </row>
    <row r="23" ht="24" customHeight="1" spans="1:8">
      <c r="A23" s="56"/>
      <c r="B23" s="56"/>
      <c r="C23" s="56"/>
      <c r="D23" s="99"/>
      <c r="E23" s="56" t="s">
        <v>30</v>
      </c>
      <c r="F23" s="99"/>
      <c r="G23" s="99"/>
      <c r="H23" s="103"/>
    </row>
    <row r="24" ht="24" customHeight="1" spans="1:8">
      <c r="A24" s="56"/>
      <c r="B24" s="56"/>
      <c r="C24" s="56"/>
      <c r="D24" s="99"/>
      <c r="E24" s="56" t="s">
        <v>31</v>
      </c>
      <c r="F24" s="99"/>
      <c r="G24" s="99"/>
      <c r="H24" s="103"/>
    </row>
    <row r="25" ht="24" customHeight="1" spans="1:8">
      <c r="A25" s="56"/>
      <c r="B25" s="56"/>
      <c r="C25" s="56"/>
      <c r="D25" s="99"/>
      <c r="E25" s="56" t="s">
        <v>32</v>
      </c>
      <c r="F25" s="99"/>
      <c r="G25" s="99"/>
      <c r="H25" s="103"/>
    </row>
    <row r="26" ht="24" customHeight="1" spans="1:8">
      <c r="A26" s="56"/>
      <c r="B26" s="56"/>
      <c r="C26" s="56"/>
      <c r="D26" s="99"/>
      <c r="E26" s="56" t="s">
        <v>33</v>
      </c>
      <c r="F26" s="99"/>
      <c r="G26" s="99"/>
      <c r="H26" s="103"/>
    </row>
    <row r="27" ht="24" customHeight="1" spans="1:8">
      <c r="A27" s="56"/>
      <c r="B27" s="56"/>
      <c r="C27" s="56"/>
      <c r="D27" s="99"/>
      <c r="E27" s="56" t="s">
        <v>34</v>
      </c>
      <c r="F27" s="99"/>
      <c r="G27" s="99"/>
      <c r="H27" s="103"/>
    </row>
    <row r="28" ht="24" customHeight="1" spans="1:8">
      <c r="A28" s="56"/>
      <c r="B28" s="56"/>
      <c r="C28" s="56"/>
      <c r="D28" s="99"/>
      <c r="E28" s="85"/>
      <c r="F28" s="86"/>
      <c r="G28" s="86"/>
      <c r="H28" s="103"/>
    </row>
    <row r="29" ht="24" customHeight="1" spans="1:8">
      <c r="A29" s="67" t="s">
        <v>35</v>
      </c>
      <c r="B29" s="67">
        <f>SUM(B8:B28)</f>
        <v>284.22</v>
      </c>
      <c r="C29" s="67">
        <f>SUM(C8:C28)</f>
        <v>375.27</v>
      </c>
      <c r="D29" s="103">
        <v>32.04</v>
      </c>
      <c r="E29" s="67" t="s">
        <v>36</v>
      </c>
      <c r="F29" s="115">
        <f>SUM(F8:F28)</f>
        <v>284.22</v>
      </c>
      <c r="G29" s="115">
        <f>SUM(G8:G28)</f>
        <v>375.27</v>
      </c>
      <c r="H29" s="103">
        <f>(G29-F29)/F29*100</f>
        <v>32.0350432763352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7" workbookViewId="0">
      <selection activeCell="Q11" sqref="Q11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169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171</v>
      </c>
      <c r="B4" s="7" t="s">
        <v>172</v>
      </c>
      <c r="C4" s="8" t="s">
        <v>147</v>
      </c>
      <c r="D4" s="8"/>
      <c r="E4" s="8"/>
      <c r="F4" s="8"/>
      <c r="G4" s="8"/>
      <c r="H4" s="8"/>
      <c r="I4" s="8"/>
      <c r="J4" s="8"/>
      <c r="K4" s="8"/>
      <c r="L4" s="7" t="s">
        <v>77</v>
      </c>
    </row>
    <row r="5" ht="25.5" customHeight="1" spans="1:12">
      <c r="A5" s="9"/>
      <c r="B5" s="9"/>
      <c r="C5" s="10" t="s">
        <v>149</v>
      </c>
      <c r="D5" s="11" t="s">
        <v>173</v>
      </c>
      <c r="E5" s="12"/>
      <c r="F5" s="12"/>
      <c r="G5" s="12"/>
      <c r="H5" s="12"/>
      <c r="I5" s="22"/>
      <c r="J5" s="23" t="s">
        <v>150</v>
      </c>
      <c r="K5" s="23" t="s">
        <v>151</v>
      </c>
      <c r="L5" s="9"/>
    </row>
    <row r="6" ht="81" customHeight="1" spans="1:12">
      <c r="A6" s="13"/>
      <c r="B6" s="13"/>
      <c r="C6" s="10"/>
      <c r="D6" s="14" t="s">
        <v>152</v>
      </c>
      <c r="E6" s="10" t="s">
        <v>153</v>
      </c>
      <c r="F6" s="10" t="s">
        <v>154</v>
      </c>
      <c r="G6" s="10" t="s">
        <v>155</v>
      </c>
      <c r="H6" s="10" t="s">
        <v>156</v>
      </c>
      <c r="I6" s="24" t="s">
        <v>174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D8" sqref="D8"/>
    </sheetView>
  </sheetViews>
  <sheetFormatPr defaultColWidth="6.875" defaultRowHeight="10.8" outlineLevelCol="6"/>
  <cols>
    <col min="1" max="1" width="20.625" style="63" customWidth="1"/>
    <col min="2" max="2" width="29.5" style="63" customWidth="1"/>
    <col min="3" max="3" width="14.625" style="106" customWidth="1"/>
    <col min="4" max="5" width="14.625" style="88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64" t="s">
        <v>37</v>
      </c>
      <c r="B1" s="65"/>
      <c r="C1" s="124"/>
      <c r="D1" s="105"/>
      <c r="E1" s="105"/>
      <c r="F1" s="71"/>
      <c r="G1" s="71"/>
    </row>
    <row r="2" ht="29.25" customHeight="1" spans="1:7">
      <c r="A2" s="66" t="s">
        <v>38</v>
      </c>
      <c r="B2" s="66"/>
      <c r="C2" s="125"/>
      <c r="D2" s="90"/>
      <c r="E2" s="90"/>
      <c r="F2" s="66"/>
      <c r="G2" s="66"/>
    </row>
    <row r="3" ht="26.25" customHeight="1" spans="1:7">
      <c r="A3" s="48"/>
      <c r="B3" s="48"/>
      <c r="C3" s="117"/>
      <c r="D3" s="116"/>
      <c r="E3" s="116"/>
      <c r="F3" s="48"/>
      <c r="G3" s="126" t="s">
        <v>2</v>
      </c>
    </row>
    <row r="4" ht="26.25" customHeight="1" spans="1:7">
      <c r="A4" s="67" t="s">
        <v>39</v>
      </c>
      <c r="B4" s="67"/>
      <c r="C4" s="127" t="s">
        <v>35</v>
      </c>
      <c r="D4" s="128" t="s">
        <v>40</v>
      </c>
      <c r="E4" s="128" t="s">
        <v>41</v>
      </c>
      <c r="F4" s="129" t="s">
        <v>42</v>
      </c>
      <c r="G4" s="130" t="s">
        <v>43</v>
      </c>
    </row>
    <row r="5" s="62" customFormat="1" ht="47.25" customHeight="1" spans="1:7">
      <c r="A5" s="67" t="s">
        <v>44</v>
      </c>
      <c r="B5" s="67" t="s">
        <v>45</v>
      </c>
      <c r="C5" s="131"/>
      <c r="D5" s="128"/>
      <c r="E5" s="128"/>
      <c r="F5" s="129"/>
      <c r="G5" s="132"/>
    </row>
    <row r="6" s="62" customFormat="1" ht="25.5" customHeight="1" spans="1:7">
      <c r="A6" s="94">
        <v>201</v>
      </c>
      <c r="B6" s="95" t="s">
        <v>46</v>
      </c>
      <c r="C6" s="102">
        <f>D6+E6+F6+G6</f>
        <v>124.84</v>
      </c>
      <c r="D6" s="103">
        <f>D8</f>
        <v>124.84</v>
      </c>
      <c r="E6" s="103"/>
      <c r="F6" s="73"/>
      <c r="G6" s="73"/>
    </row>
    <row r="7" s="62" customFormat="1" ht="25.5" customHeight="1" spans="1:7">
      <c r="A7" s="94">
        <v>20131</v>
      </c>
      <c r="B7" s="97" t="s">
        <v>47</v>
      </c>
      <c r="C7" s="102">
        <f t="shared" ref="C7:C18" si="0">D7+E7+F7+G7</f>
        <v>124.84</v>
      </c>
      <c r="D7" s="103">
        <f>D8</f>
        <v>124.84</v>
      </c>
      <c r="E7" s="103"/>
      <c r="F7" s="73"/>
      <c r="G7" s="73"/>
    </row>
    <row r="8" s="62" customFormat="1" ht="25.5" customHeight="1" spans="1:7">
      <c r="A8" s="94">
        <v>2013150</v>
      </c>
      <c r="B8" s="95" t="s">
        <v>48</v>
      </c>
      <c r="C8" s="102">
        <f t="shared" si="0"/>
        <v>124.84</v>
      </c>
      <c r="D8" s="103">
        <v>124.84</v>
      </c>
      <c r="E8" s="103"/>
      <c r="F8" s="73"/>
      <c r="G8" s="73"/>
    </row>
    <row r="9" s="62" customFormat="1" ht="25.5" customHeight="1" spans="1:7">
      <c r="A9" s="98">
        <v>208</v>
      </c>
      <c r="B9" s="69" t="s">
        <v>49</v>
      </c>
      <c r="C9" s="102">
        <f t="shared" si="0"/>
        <v>19.11</v>
      </c>
      <c r="D9" s="103">
        <f>D11</f>
        <v>19.11</v>
      </c>
      <c r="E9" s="103"/>
      <c r="F9" s="73"/>
      <c r="G9" s="73"/>
    </row>
    <row r="10" s="62" customFormat="1" ht="25.5" customHeight="1" spans="1:7">
      <c r="A10" s="98">
        <v>20805</v>
      </c>
      <c r="B10" s="69" t="s">
        <v>50</v>
      </c>
      <c r="C10" s="102">
        <f t="shared" si="0"/>
        <v>19.11</v>
      </c>
      <c r="D10" s="103">
        <f>D11</f>
        <v>19.11</v>
      </c>
      <c r="E10" s="103"/>
      <c r="F10" s="73"/>
      <c r="G10" s="73"/>
    </row>
    <row r="11" customFormat="1" ht="25.5" customHeight="1" spans="1:7">
      <c r="A11" s="98">
        <v>2080505</v>
      </c>
      <c r="B11" s="70" t="s">
        <v>51</v>
      </c>
      <c r="C11" s="102">
        <f t="shared" si="0"/>
        <v>19.11</v>
      </c>
      <c r="D11" s="122">
        <v>19.11</v>
      </c>
      <c r="E11" s="122"/>
      <c r="F11" s="74"/>
      <c r="G11" s="74"/>
    </row>
    <row r="12" customFormat="1" ht="25.5" customHeight="1" spans="1:7">
      <c r="A12" s="98">
        <v>221</v>
      </c>
      <c r="B12" s="56" t="s">
        <v>52</v>
      </c>
      <c r="C12" s="102">
        <f t="shared" si="0"/>
        <v>7.64</v>
      </c>
      <c r="D12" s="99">
        <f>D14</f>
        <v>7.64</v>
      </c>
      <c r="E12" s="99"/>
      <c r="F12" s="56"/>
      <c r="G12" s="56"/>
    </row>
    <row r="13" customFormat="1" ht="25.5" customHeight="1" spans="1:7">
      <c r="A13" s="98">
        <v>22102</v>
      </c>
      <c r="B13" s="69" t="s">
        <v>53</v>
      </c>
      <c r="C13" s="102">
        <f t="shared" si="0"/>
        <v>7.64</v>
      </c>
      <c r="D13" s="99">
        <f>D14</f>
        <v>7.64</v>
      </c>
      <c r="E13" s="99"/>
      <c r="F13" s="56"/>
      <c r="G13" s="56"/>
    </row>
    <row r="14" customFormat="1" ht="25.5" customHeight="1" spans="1:7">
      <c r="A14" s="98">
        <v>2210201</v>
      </c>
      <c r="B14" s="56" t="s">
        <v>54</v>
      </c>
      <c r="C14" s="102">
        <f t="shared" si="0"/>
        <v>7.64</v>
      </c>
      <c r="D14" s="99">
        <v>7.64</v>
      </c>
      <c r="E14" s="99"/>
      <c r="F14" s="56"/>
      <c r="G14" s="56"/>
    </row>
    <row r="15" customFormat="1" ht="25.5" customHeight="1" spans="1:7">
      <c r="A15" s="98">
        <v>213</v>
      </c>
      <c r="B15" s="69" t="s">
        <v>55</v>
      </c>
      <c r="C15" s="102">
        <f t="shared" si="0"/>
        <v>223.68</v>
      </c>
      <c r="D15" s="99">
        <f>D17</f>
        <v>223.68</v>
      </c>
      <c r="E15" s="99"/>
      <c r="F15" s="56"/>
      <c r="G15" s="56"/>
    </row>
    <row r="16" ht="25.5" customHeight="1" spans="1:7">
      <c r="A16" s="98">
        <v>21305</v>
      </c>
      <c r="B16" s="69" t="s">
        <v>56</v>
      </c>
      <c r="C16" s="102">
        <f t="shared" si="0"/>
        <v>223.68</v>
      </c>
      <c r="D16" s="99">
        <f>D17</f>
        <v>223.68</v>
      </c>
      <c r="E16" s="99"/>
      <c r="F16" s="56"/>
      <c r="G16" s="56"/>
    </row>
    <row r="17" ht="25.5" customHeight="1" spans="1:7">
      <c r="A17" s="98">
        <v>2130599</v>
      </c>
      <c r="B17" s="69" t="s">
        <v>57</v>
      </c>
      <c r="C17" s="102">
        <f t="shared" si="0"/>
        <v>223.68</v>
      </c>
      <c r="D17" s="99">
        <v>223.68</v>
      </c>
      <c r="E17" s="99"/>
      <c r="F17" s="56"/>
      <c r="G17" s="56"/>
    </row>
    <row r="18" ht="25.5" customHeight="1" spans="1:7">
      <c r="A18" s="133" t="s">
        <v>58</v>
      </c>
      <c r="B18" s="69"/>
      <c r="C18" s="102">
        <f t="shared" si="0"/>
        <v>375.27</v>
      </c>
      <c r="D18" s="102">
        <f>D6+D12++D9+D15</f>
        <v>375.27</v>
      </c>
      <c r="E18" s="99"/>
      <c r="F18" s="56"/>
      <c r="G18" s="56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7" workbookViewId="0">
      <selection activeCell="C20" sqref="C20"/>
    </sheetView>
  </sheetViews>
  <sheetFormatPr defaultColWidth="6.875" defaultRowHeight="25" customHeight="1" outlineLevelCol="4"/>
  <cols>
    <col min="1" max="1" width="19.375" style="63" customWidth="1"/>
    <col min="2" max="2" width="31.625" style="63" customWidth="1"/>
    <col min="3" max="5" width="24.125" style="88" customWidth="1"/>
    <col min="6" max="16384" width="6.875" style="63"/>
  </cols>
  <sheetData>
    <row r="1" customHeight="1" spans="1:5">
      <c r="A1" s="64" t="s">
        <v>59</v>
      </c>
      <c r="B1" s="65"/>
      <c r="C1" s="89"/>
      <c r="D1" s="105"/>
      <c r="E1" s="105"/>
    </row>
    <row r="2" customHeight="1" spans="1:5">
      <c r="A2" s="65"/>
      <c r="B2" s="65"/>
      <c r="C2" s="89"/>
      <c r="D2" s="105"/>
      <c r="E2" s="105"/>
    </row>
    <row r="3" customHeight="1" spans="1:5">
      <c r="A3" s="66" t="s">
        <v>60</v>
      </c>
      <c r="B3" s="66"/>
      <c r="C3" s="90"/>
      <c r="D3" s="90"/>
      <c r="E3" s="90"/>
    </row>
    <row r="4" customHeight="1" spans="1:5">
      <c r="A4" s="48"/>
      <c r="B4" s="48"/>
      <c r="C4" s="116"/>
      <c r="D4" s="116"/>
      <c r="E4" s="117" t="s">
        <v>2</v>
      </c>
    </row>
    <row r="5" customHeight="1" spans="1:5">
      <c r="A5" s="118" t="s">
        <v>39</v>
      </c>
      <c r="B5" s="119"/>
      <c r="C5" s="120" t="s">
        <v>36</v>
      </c>
      <c r="D5" s="120" t="s">
        <v>61</v>
      </c>
      <c r="E5" s="120" t="s">
        <v>62</v>
      </c>
    </row>
    <row r="6" s="62" customFormat="1" customHeight="1" spans="1:5">
      <c r="A6" s="67" t="s">
        <v>44</v>
      </c>
      <c r="B6" s="67" t="s">
        <v>45</v>
      </c>
      <c r="C6" s="121"/>
      <c r="D6" s="121"/>
      <c r="E6" s="121"/>
    </row>
    <row r="7" s="62" customFormat="1" customHeight="1" spans="1:5">
      <c r="A7" s="94">
        <v>201</v>
      </c>
      <c r="B7" s="95" t="s">
        <v>46</v>
      </c>
      <c r="C7" s="96">
        <f>D7+E7</f>
        <v>124.84</v>
      </c>
      <c r="D7" s="103">
        <f>D9</f>
        <v>123.55</v>
      </c>
      <c r="E7" s="103">
        <f>E9</f>
        <v>1.29</v>
      </c>
    </row>
    <row r="8" s="62" customFormat="1" customHeight="1" spans="1:5">
      <c r="A8" s="94">
        <v>20131</v>
      </c>
      <c r="B8" s="97" t="s">
        <v>63</v>
      </c>
      <c r="C8" s="96">
        <f t="shared" ref="C8:C18" si="0">D8+E8</f>
        <v>124.84</v>
      </c>
      <c r="D8" s="103">
        <f>D9</f>
        <v>123.55</v>
      </c>
      <c r="E8" s="103">
        <f>E9</f>
        <v>1.29</v>
      </c>
    </row>
    <row r="9" s="62" customFormat="1" customHeight="1" spans="1:5">
      <c r="A9" s="94">
        <v>2013150</v>
      </c>
      <c r="B9" s="95" t="s">
        <v>48</v>
      </c>
      <c r="C9" s="96">
        <f t="shared" si="0"/>
        <v>124.84</v>
      </c>
      <c r="D9" s="103">
        <v>123.55</v>
      </c>
      <c r="E9" s="103">
        <v>1.29</v>
      </c>
    </row>
    <row r="10" s="62" customFormat="1" customHeight="1" spans="1:5">
      <c r="A10" s="98">
        <v>208</v>
      </c>
      <c r="B10" s="69" t="s">
        <v>49</v>
      </c>
      <c r="C10" s="96">
        <f t="shared" si="0"/>
        <v>19.11</v>
      </c>
      <c r="D10" s="103">
        <f>D12</f>
        <v>19.11</v>
      </c>
      <c r="E10" s="103"/>
    </row>
    <row r="11" customFormat="1" customHeight="1" spans="1:5">
      <c r="A11" s="98">
        <v>20805</v>
      </c>
      <c r="B11" s="69" t="s">
        <v>50</v>
      </c>
      <c r="C11" s="96">
        <f t="shared" si="0"/>
        <v>19.11</v>
      </c>
      <c r="D11" s="103">
        <f>D12</f>
        <v>19.11</v>
      </c>
      <c r="E11" s="122"/>
    </row>
    <row r="12" customFormat="1" customHeight="1" spans="1:5">
      <c r="A12" s="98">
        <v>2080505</v>
      </c>
      <c r="B12" s="70" t="s">
        <v>51</v>
      </c>
      <c r="C12" s="96">
        <f t="shared" si="0"/>
        <v>19.11</v>
      </c>
      <c r="D12" s="99">
        <v>19.11</v>
      </c>
      <c r="E12" s="99"/>
    </row>
    <row r="13" customFormat="1" customHeight="1" spans="1:5">
      <c r="A13" s="98">
        <v>221</v>
      </c>
      <c r="B13" s="56" t="s">
        <v>52</v>
      </c>
      <c r="C13" s="96">
        <f t="shared" si="0"/>
        <v>7.64</v>
      </c>
      <c r="D13" s="99">
        <f>D15</f>
        <v>7.64</v>
      </c>
      <c r="E13" s="99"/>
    </row>
    <row r="14" customHeight="1" spans="1:5">
      <c r="A14" s="98">
        <v>22102</v>
      </c>
      <c r="B14" s="69" t="s">
        <v>53</v>
      </c>
      <c r="C14" s="96">
        <f t="shared" si="0"/>
        <v>7.64</v>
      </c>
      <c r="D14" s="99">
        <f>D15</f>
        <v>7.64</v>
      </c>
      <c r="E14" s="99"/>
    </row>
    <row r="15" customHeight="1" spans="1:5">
      <c r="A15" s="98">
        <v>2210201</v>
      </c>
      <c r="B15" s="56" t="s">
        <v>54</v>
      </c>
      <c r="C15" s="96">
        <f t="shared" si="0"/>
        <v>7.64</v>
      </c>
      <c r="D15" s="99">
        <v>7.64</v>
      </c>
      <c r="E15" s="99"/>
    </row>
    <row r="16" customHeight="1" spans="1:5">
      <c r="A16" s="98">
        <v>213</v>
      </c>
      <c r="B16" s="69" t="s">
        <v>55</v>
      </c>
      <c r="C16" s="96">
        <f t="shared" si="0"/>
        <v>223.68</v>
      </c>
      <c r="D16" s="100"/>
      <c r="E16" s="99">
        <f>E18</f>
        <v>223.68</v>
      </c>
    </row>
    <row r="17" customHeight="1" spans="1:5">
      <c r="A17" s="98">
        <v>21305</v>
      </c>
      <c r="B17" s="69" t="s">
        <v>56</v>
      </c>
      <c r="C17" s="96">
        <f t="shared" si="0"/>
        <v>223.68</v>
      </c>
      <c r="D17" s="100"/>
      <c r="E17" s="99">
        <f>E18</f>
        <v>223.68</v>
      </c>
    </row>
    <row r="18" customHeight="1" spans="1:5">
      <c r="A18" s="98">
        <v>2130599</v>
      </c>
      <c r="B18" s="69" t="s">
        <v>57</v>
      </c>
      <c r="C18" s="96">
        <f t="shared" si="0"/>
        <v>223.68</v>
      </c>
      <c r="D18" s="100"/>
      <c r="E18" s="86">
        <v>223.68</v>
      </c>
    </row>
    <row r="19" s="71" customFormat="1" customHeight="1" spans="1:5">
      <c r="A19" s="83"/>
      <c r="B19" s="83" t="s">
        <v>58</v>
      </c>
      <c r="C19" s="123">
        <f>C7+C10+C13+C16</f>
        <v>375.27</v>
      </c>
      <c r="D19" s="123">
        <f>D7+D10+D13+D16</f>
        <v>150.3</v>
      </c>
      <c r="E19" s="123">
        <f>E7+E16</f>
        <v>224.97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590277777777778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topLeftCell="A7" workbookViewId="0">
      <selection activeCell="D17" sqref="D17"/>
    </sheetView>
  </sheetViews>
  <sheetFormatPr defaultColWidth="6.875" defaultRowHeight="10.8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106" customWidth="1"/>
    <col min="5" max="5" width="17.125" style="106" customWidth="1"/>
    <col min="6" max="6" width="17.125" style="88" customWidth="1"/>
    <col min="7" max="16384" width="6.875" style="63"/>
  </cols>
  <sheetData>
    <row r="1" ht="16.5" customHeight="1" spans="1:6">
      <c r="A1" s="48" t="s">
        <v>64</v>
      </c>
      <c r="B1" s="107"/>
      <c r="C1" s="107"/>
      <c r="D1" s="108"/>
      <c r="E1" s="108"/>
      <c r="F1" s="108"/>
    </row>
    <row r="2" ht="18.75" customHeight="1" spans="1:6">
      <c r="A2" s="109"/>
      <c r="B2" s="107"/>
      <c r="C2" s="107"/>
      <c r="D2" s="108"/>
      <c r="E2" s="108"/>
      <c r="F2" s="108"/>
    </row>
    <row r="3" ht="21" customHeight="1" spans="1:6">
      <c r="A3" s="51" t="s">
        <v>65</v>
      </c>
      <c r="B3" s="51"/>
      <c r="C3" s="51"/>
      <c r="D3" s="110"/>
      <c r="E3" s="110"/>
      <c r="F3" s="111"/>
    </row>
    <row r="4" ht="14.25" customHeight="1" spans="1:6">
      <c r="A4" s="112"/>
      <c r="B4" s="112"/>
      <c r="C4" s="112"/>
      <c r="D4" s="113"/>
      <c r="E4" s="113"/>
      <c r="F4" s="114" t="s">
        <v>2</v>
      </c>
    </row>
    <row r="5" ht="24" customHeight="1" spans="1:6">
      <c r="A5" s="144" t="s">
        <v>3</v>
      </c>
      <c r="B5" s="67"/>
      <c r="C5" s="144" t="s">
        <v>4</v>
      </c>
      <c r="D5" s="103"/>
      <c r="E5" s="103"/>
      <c r="F5" s="115"/>
    </row>
    <row r="6" ht="24" customHeight="1" spans="1:6">
      <c r="A6" s="144" t="s">
        <v>5</v>
      </c>
      <c r="B6" s="144" t="s">
        <v>6</v>
      </c>
      <c r="C6" s="67" t="s">
        <v>39</v>
      </c>
      <c r="D6" s="103" t="s">
        <v>6</v>
      </c>
      <c r="E6" s="103"/>
      <c r="F6" s="115"/>
    </row>
    <row r="7" ht="24" customHeight="1" spans="1:6">
      <c r="A7" s="67"/>
      <c r="B7" s="67"/>
      <c r="C7" s="67"/>
      <c r="D7" s="103" t="s">
        <v>66</v>
      </c>
      <c r="E7" s="103" t="s">
        <v>40</v>
      </c>
      <c r="F7" s="115" t="s">
        <v>67</v>
      </c>
    </row>
    <row r="8" ht="24" customHeight="1" spans="1:6">
      <c r="A8" s="56" t="s">
        <v>11</v>
      </c>
      <c r="B8" s="73">
        <v>375.27</v>
      </c>
      <c r="C8" s="69" t="s">
        <v>12</v>
      </c>
      <c r="D8" s="102">
        <f>E8+F8</f>
        <v>151.59</v>
      </c>
      <c r="E8" s="102">
        <v>151.59</v>
      </c>
      <c r="F8" s="103"/>
    </row>
    <row r="9" ht="24" customHeight="1" spans="1:6">
      <c r="A9" s="56" t="s">
        <v>68</v>
      </c>
      <c r="B9" s="73"/>
      <c r="C9" s="69" t="s">
        <v>14</v>
      </c>
      <c r="D9" s="102">
        <f>E9+F9</f>
        <v>0</v>
      </c>
      <c r="E9" s="102"/>
      <c r="F9" s="103"/>
    </row>
    <row r="10" ht="24" customHeight="1" spans="1:6">
      <c r="A10" s="56"/>
      <c r="B10" s="56"/>
      <c r="C10" s="56" t="s">
        <v>25</v>
      </c>
      <c r="D10" s="102">
        <f>E10+F10</f>
        <v>0</v>
      </c>
      <c r="E10" s="103"/>
      <c r="F10" s="99"/>
    </row>
    <row r="11" ht="24" customHeight="1" spans="1:6">
      <c r="A11" s="56"/>
      <c r="B11" s="56"/>
      <c r="C11" s="56" t="s">
        <v>26</v>
      </c>
      <c r="D11" s="102">
        <f>E11+F11</f>
        <v>223.68</v>
      </c>
      <c r="E11" s="103">
        <v>223.68</v>
      </c>
      <c r="F11" s="99"/>
    </row>
    <row r="12" ht="24" customHeight="1" spans="1:6">
      <c r="A12" s="56"/>
      <c r="B12" s="56"/>
      <c r="C12" s="56" t="s">
        <v>27</v>
      </c>
      <c r="D12" s="102">
        <f t="shared" ref="D12:D21" si="0">E12+F12</f>
        <v>0</v>
      </c>
      <c r="E12" s="103"/>
      <c r="F12" s="99"/>
    </row>
    <row r="13" ht="24" customHeight="1" spans="1:6">
      <c r="A13" s="56"/>
      <c r="B13" s="56"/>
      <c r="C13" s="56" t="s">
        <v>28</v>
      </c>
      <c r="D13" s="102">
        <f t="shared" si="0"/>
        <v>0</v>
      </c>
      <c r="E13" s="103"/>
      <c r="F13" s="99"/>
    </row>
    <row r="14" ht="24" customHeight="1" spans="1:6">
      <c r="A14" s="56"/>
      <c r="B14" s="56"/>
      <c r="C14" s="56" t="s">
        <v>29</v>
      </c>
      <c r="D14" s="102">
        <f t="shared" si="0"/>
        <v>0</v>
      </c>
      <c r="E14" s="103"/>
      <c r="F14" s="99"/>
    </row>
    <row r="15" ht="24" customHeight="1" spans="1:6">
      <c r="A15" s="56"/>
      <c r="B15" s="56"/>
      <c r="C15" s="56" t="s">
        <v>30</v>
      </c>
      <c r="D15" s="102">
        <f t="shared" si="0"/>
        <v>0</v>
      </c>
      <c r="E15" s="103"/>
      <c r="F15" s="99"/>
    </row>
    <row r="16" ht="24" customHeight="1" spans="1:6">
      <c r="A16" s="56"/>
      <c r="B16" s="56"/>
      <c r="C16" s="56" t="s">
        <v>31</v>
      </c>
      <c r="D16" s="102">
        <f t="shared" si="0"/>
        <v>0</v>
      </c>
      <c r="E16" s="103"/>
      <c r="F16" s="99"/>
    </row>
    <row r="17" ht="24" customHeight="1" spans="1:6">
      <c r="A17" s="56"/>
      <c r="B17" s="56"/>
      <c r="C17" s="56" t="s">
        <v>32</v>
      </c>
      <c r="D17" s="102">
        <f t="shared" si="0"/>
        <v>0</v>
      </c>
      <c r="E17" s="103"/>
      <c r="F17" s="99"/>
    </row>
    <row r="18" ht="24" customHeight="1" spans="1:6">
      <c r="A18" s="56"/>
      <c r="B18" s="56"/>
      <c r="C18" s="56" t="s">
        <v>33</v>
      </c>
      <c r="D18" s="102">
        <f t="shared" si="0"/>
        <v>0</v>
      </c>
      <c r="E18" s="103"/>
      <c r="F18" s="99"/>
    </row>
    <row r="19" ht="24" customHeight="1" spans="1:6">
      <c r="A19" s="56"/>
      <c r="B19" s="56"/>
      <c r="C19" s="56" t="s">
        <v>34</v>
      </c>
      <c r="D19" s="102">
        <f t="shared" si="0"/>
        <v>0</v>
      </c>
      <c r="E19" s="103"/>
      <c r="F19" s="99"/>
    </row>
    <row r="20" ht="24" customHeight="1" spans="1:6">
      <c r="A20" s="56"/>
      <c r="B20" s="56"/>
      <c r="C20" s="56"/>
      <c r="D20" s="102">
        <f t="shared" si="0"/>
        <v>0</v>
      </c>
      <c r="E20" s="103"/>
      <c r="F20" s="99"/>
    </row>
    <row r="21" ht="24" customHeight="1" spans="1:6">
      <c r="A21" s="67" t="s">
        <v>35</v>
      </c>
      <c r="B21" s="73">
        <f>SUM(B8:B20)</f>
        <v>375.27</v>
      </c>
      <c r="C21" s="67" t="s">
        <v>36</v>
      </c>
      <c r="D21" s="102">
        <f t="shared" si="0"/>
        <v>375.27</v>
      </c>
      <c r="E21" s="103">
        <f>E8+E11</f>
        <v>375.27</v>
      </c>
      <c r="F21" s="99"/>
    </row>
    <row r="22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13" workbookViewId="0">
      <selection activeCell="I19" sqref="I19"/>
    </sheetView>
  </sheetViews>
  <sheetFormatPr defaultColWidth="6.875" defaultRowHeight="10.8"/>
  <cols>
    <col min="1" max="1" width="10.625" style="63" customWidth="1"/>
    <col min="2" max="2" width="30.375" style="63" customWidth="1"/>
    <col min="3" max="3" width="10" style="88" customWidth="1"/>
    <col min="4" max="4" width="9.25" style="88" customWidth="1"/>
    <col min="5" max="6" width="10" style="88" customWidth="1"/>
    <col min="7" max="7" width="8.625" style="88" customWidth="1"/>
    <col min="8" max="8" width="8.25" style="88" customWidth="1"/>
    <col min="9" max="9" width="9.25" style="88" customWidth="1"/>
    <col min="10" max="10" width="8.5" style="88" customWidth="1"/>
    <col min="11" max="11" width="8.875" style="88" customWidth="1"/>
    <col min="12" max="16384" width="6.875" style="63"/>
  </cols>
  <sheetData>
    <row r="1" ht="16.5" customHeight="1" spans="1:11">
      <c r="A1" s="64" t="s">
        <v>69</v>
      </c>
      <c r="B1" s="65"/>
      <c r="C1" s="89"/>
      <c r="D1" s="89"/>
      <c r="E1" s="89"/>
      <c r="F1" s="89"/>
      <c r="G1" s="89"/>
      <c r="H1" s="89"/>
      <c r="I1" s="105"/>
      <c r="J1" s="105"/>
      <c r="K1" s="105"/>
    </row>
    <row r="2" ht="16.5" customHeight="1" spans="1:11">
      <c r="A2" s="65"/>
      <c r="B2" s="65"/>
      <c r="C2" s="89"/>
      <c r="D2" s="89"/>
      <c r="E2" s="89"/>
      <c r="F2" s="89"/>
      <c r="G2" s="89"/>
      <c r="H2" s="89"/>
      <c r="I2" s="105"/>
      <c r="J2" s="105"/>
      <c r="K2" s="105"/>
    </row>
    <row r="3" ht="29.25" customHeight="1" spans="1:11">
      <c r="A3" s="66" t="s">
        <v>70</v>
      </c>
      <c r="B3" s="66"/>
      <c r="C3" s="90"/>
      <c r="D3" s="90"/>
      <c r="E3" s="90"/>
      <c r="F3" s="90"/>
      <c r="G3" s="90"/>
      <c r="H3" s="90"/>
      <c r="I3" s="90"/>
      <c r="J3" s="90"/>
      <c r="K3" s="90"/>
    </row>
    <row r="4" ht="26.25" customHeight="1" spans="1:11">
      <c r="A4" s="91"/>
      <c r="B4" s="91"/>
      <c r="C4" s="92"/>
      <c r="D4" s="92"/>
      <c r="E4" s="92"/>
      <c r="F4" s="92"/>
      <c r="G4" s="92"/>
      <c r="H4" s="92"/>
      <c r="I4" s="92"/>
      <c r="J4" s="92"/>
      <c r="K4" s="92"/>
    </row>
    <row r="5" ht="25" customHeight="1" spans="1:11">
      <c r="A5" s="67" t="s">
        <v>39</v>
      </c>
      <c r="B5" s="67"/>
      <c r="C5" s="93" t="s">
        <v>71</v>
      </c>
      <c r="D5" s="93"/>
      <c r="E5" s="93"/>
      <c r="F5" s="93" t="s">
        <v>72</v>
      </c>
      <c r="G5" s="93"/>
      <c r="H5" s="93"/>
      <c r="I5" s="93" t="s">
        <v>73</v>
      </c>
      <c r="J5" s="93"/>
      <c r="K5" s="93"/>
    </row>
    <row r="6" s="62" customFormat="1" ht="25" customHeight="1" spans="1:11">
      <c r="A6" s="67" t="s">
        <v>44</v>
      </c>
      <c r="B6" s="67" t="s">
        <v>45</v>
      </c>
      <c r="C6" s="93" t="s">
        <v>58</v>
      </c>
      <c r="D6" s="93" t="s">
        <v>61</v>
      </c>
      <c r="E6" s="93" t="s">
        <v>62</v>
      </c>
      <c r="F6" s="93" t="s">
        <v>58</v>
      </c>
      <c r="G6" s="93" t="s">
        <v>61</v>
      </c>
      <c r="H6" s="93" t="s">
        <v>62</v>
      </c>
      <c r="I6" s="93" t="s">
        <v>58</v>
      </c>
      <c r="J6" s="93" t="s">
        <v>61</v>
      </c>
      <c r="K6" s="93" t="s">
        <v>62</v>
      </c>
    </row>
    <row r="7" s="62" customFormat="1" ht="25" customHeight="1" spans="1:11">
      <c r="A7" s="94">
        <v>201</v>
      </c>
      <c r="B7" s="95" t="s">
        <v>46</v>
      </c>
      <c r="C7" s="96">
        <f>D7+E7</f>
        <v>95.29</v>
      </c>
      <c r="D7" s="96">
        <f>D9</f>
        <v>95.29</v>
      </c>
      <c r="E7" s="96"/>
      <c r="F7" s="96">
        <f>G7+H7</f>
        <v>124.84</v>
      </c>
      <c r="G7" s="96">
        <f>G9</f>
        <v>123.55</v>
      </c>
      <c r="H7" s="96">
        <f>H8</f>
        <v>1.29</v>
      </c>
      <c r="I7" s="103">
        <f>(F7-C7)/C7*100</f>
        <v>31.0105992234232</v>
      </c>
      <c r="J7" s="103">
        <f>(G7-D7)/D7*100</f>
        <v>29.656837023822</v>
      </c>
      <c r="K7" s="99"/>
    </row>
    <row r="8" s="62" customFormat="1" ht="25" customHeight="1" spans="1:11">
      <c r="A8" s="94">
        <v>20131</v>
      </c>
      <c r="B8" s="97" t="s">
        <v>63</v>
      </c>
      <c r="C8" s="96">
        <f t="shared" ref="C8:C19" si="0">D8+E8</f>
        <v>95.29</v>
      </c>
      <c r="D8" s="96">
        <f>D9</f>
        <v>95.29</v>
      </c>
      <c r="E8" s="96"/>
      <c r="F8" s="96">
        <f t="shared" ref="F8:F19" si="1">G8+H8</f>
        <v>124.84</v>
      </c>
      <c r="G8" s="96">
        <f>G9</f>
        <v>123.55</v>
      </c>
      <c r="H8" s="96">
        <f>H9</f>
        <v>1.29</v>
      </c>
      <c r="I8" s="103">
        <f t="shared" ref="I8:I19" si="2">(F8-C8)/C8*100</f>
        <v>31.0105992234232</v>
      </c>
      <c r="J8" s="103">
        <f t="shared" ref="J8:J15" si="3">(G8-D8)/D8*100</f>
        <v>29.656837023822</v>
      </c>
      <c r="K8" s="99"/>
    </row>
    <row r="9" s="62" customFormat="1" ht="25" customHeight="1" spans="1:11">
      <c r="A9" s="94">
        <v>2013150</v>
      </c>
      <c r="B9" s="95" t="s">
        <v>48</v>
      </c>
      <c r="C9" s="96">
        <f t="shared" si="0"/>
        <v>95.29</v>
      </c>
      <c r="D9" s="96">
        <v>95.29</v>
      </c>
      <c r="E9" s="96"/>
      <c r="F9" s="96">
        <f t="shared" si="1"/>
        <v>124.84</v>
      </c>
      <c r="G9" s="96">
        <v>123.55</v>
      </c>
      <c r="H9" s="96">
        <v>1.29</v>
      </c>
      <c r="I9" s="103">
        <f t="shared" si="2"/>
        <v>31.0105992234232</v>
      </c>
      <c r="J9" s="103">
        <f t="shared" si="3"/>
        <v>29.656837023822</v>
      </c>
      <c r="K9" s="99"/>
    </row>
    <row r="10" s="62" customFormat="1" ht="25" customHeight="1" spans="1:11">
      <c r="A10" s="98">
        <v>208</v>
      </c>
      <c r="B10" s="69" t="s">
        <v>49</v>
      </c>
      <c r="C10" s="96">
        <f t="shared" si="0"/>
        <v>16.38</v>
      </c>
      <c r="D10" s="96">
        <f>D12</f>
        <v>16.38</v>
      </c>
      <c r="E10" s="96"/>
      <c r="F10" s="96">
        <f t="shared" si="1"/>
        <v>19.11</v>
      </c>
      <c r="G10" s="96">
        <f>G12</f>
        <v>19.11</v>
      </c>
      <c r="H10" s="96"/>
      <c r="I10" s="103">
        <f t="shared" si="2"/>
        <v>16.6666666666667</v>
      </c>
      <c r="J10" s="103">
        <f t="shared" si="3"/>
        <v>16.6666666666667</v>
      </c>
      <c r="K10" s="99"/>
    </row>
    <row r="11" s="62" customFormat="1" ht="25" customHeight="1" spans="1:11">
      <c r="A11" s="98">
        <v>20805</v>
      </c>
      <c r="B11" s="69" t="s">
        <v>50</v>
      </c>
      <c r="C11" s="96">
        <f t="shared" si="0"/>
        <v>16.38</v>
      </c>
      <c r="D11" s="99">
        <f>D12</f>
        <v>16.38</v>
      </c>
      <c r="E11" s="99"/>
      <c r="F11" s="96">
        <f t="shared" si="1"/>
        <v>19.11</v>
      </c>
      <c r="G11" s="99">
        <f>G12</f>
        <v>19.11</v>
      </c>
      <c r="H11" s="99"/>
      <c r="I11" s="103">
        <f t="shared" si="2"/>
        <v>16.6666666666667</v>
      </c>
      <c r="J11" s="103">
        <f t="shared" si="3"/>
        <v>16.6666666666667</v>
      </c>
      <c r="K11" s="99"/>
    </row>
    <row r="12" customFormat="1" ht="25" customHeight="1" spans="1:11">
      <c r="A12" s="98">
        <v>2080505</v>
      </c>
      <c r="B12" s="70" t="s">
        <v>51</v>
      </c>
      <c r="C12" s="96">
        <f t="shared" si="0"/>
        <v>16.38</v>
      </c>
      <c r="D12" s="99">
        <v>16.38</v>
      </c>
      <c r="E12" s="99"/>
      <c r="F12" s="96">
        <f t="shared" si="1"/>
        <v>19.11</v>
      </c>
      <c r="G12" s="99">
        <v>19.11</v>
      </c>
      <c r="H12" s="99"/>
      <c r="I12" s="103">
        <f t="shared" si="2"/>
        <v>16.6666666666667</v>
      </c>
      <c r="J12" s="103">
        <f t="shared" si="3"/>
        <v>16.6666666666667</v>
      </c>
      <c r="K12" s="99"/>
    </row>
    <row r="13" ht="25" customHeight="1" spans="1:11">
      <c r="A13" s="98">
        <v>221</v>
      </c>
      <c r="B13" s="56" t="s">
        <v>52</v>
      </c>
      <c r="C13" s="96">
        <f t="shared" si="0"/>
        <v>6.55</v>
      </c>
      <c r="D13" s="96">
        <f>D15</f>
        <v>6.55</v>
      </c>
      <c r="E13" s="96"/>
      <c r="F13" s="96">
        <f t="shared" si="1"/>
        <v>7.64</v>
      </c>
      <c r="G13" s="96">
        <f>G15</f>
        <v>7.64</v>
      </c>
      <c r="H13" s="96"/>
      <c r="I13" s="103">
        <f t="shared" si="2"/>
        <v>16.6412213740458</v>
      </c>
      <c r="J13" s="103">
        <f t="shared" ref="J13:J19" si="4">(G13-D13)/D13*100</f>
        <v>16.6412213740458</v>
      </c>
      <c r="K13" s="99"/>
    </row>
    <row r="14" ht="25" customHeight="1" spans="1:11">
      <c r="A14" s="98">
        <v>22102</v>
      </c>
      <c r="B14" s="69" t="s">
        <v>53</v>
      </c>
      <c r="C14" s="96">
        <f t="shared" si="0"/>
        <v>6.55</v>
      </c>
      <c r="D14" s="96">
        <f>D15</f>
        <v>6.55</v>
      </c>
      <c r="E14" s="96"/>
      <c r="F14" s="96">
        <f t="shared" si="1"/>
        <v>7.64</v>
      </c>
      <c r="G14" s="96">
        <f>G15</f>
        <v>7.64</v>
      </c>
      <c r="H14" s="96"/>
      <c r="I14" s="103">
        <f t="shared" si="2"/>
        <v>16.6412213740458</v>
      </c>
      <c r="J14" s="103">
        <f t="shared" si="4"/>
        <v>16.6412213740458</v>
      </c>
      <c r="K14" s="99"/>
    </row>
    <row r="15" ht="25" customHeight="1" spans="1:11">
      <c r="A15" s="98">
        <v>2210201</v>
      </c>
      <c r="B15" s="56" t="s">
        <v>54</v>
      </c>
      <c r="C15" s="96">
        <f t="shared" si="0"/>
        <v>6.55</v>
      </c>
      <c r="D15" s="96">
        <v>6.55</v>
      </c>
      <c r="E15" s="96"/>
      <c r="F15" s="96">
        <f t="shared" si="1"/>
        <v>7.64</v>
      </c>
      <c r="G15" s="96">
        <v>7.64</v>
      </c>
      <c r="H15" s="96"/>
      <c r="I15" s="103">
        <f t="shared" si="2"/>
        <v>16.6412213740458</v>
      </c>
      <c r="J15" s="103">
        <f t="shared" si="4"/>
        <v>16.6412213740458</v>
      </c>
      <c r="K15" s="99"/>
    </row>
    <row r="16" ht="25" customHeight="1" spans="1:11">
      <c r="A16" s="98">
        <v>213</v>
      </c>
      <c r="B16" s="69" t="s">
        <v>55</v>
      </c>
      <c r="C16" s="96">
        <f t="shared" si="0"/>
        <v>166</v>
      </c>
      <c r="D16" s="96"/>
      <c r="E16" s="96">
        <v>166</v>
      </c>
      <c r="F16" s="96">
        <f t="shared" si="1"/>
        <v>223.68</v>
      </c>
      <c r="G16" s="96"/>
      <c r="H16" s="96">
        <f>H18</f>
        <v>223.68</v>
      </c>
      <c r="I16" s="103">
        <f t="shared" si="2"/>
        <v>34.7469879518072</v>
      </c>
      <c r="J16" s="103"/>
      <c r="K16" s="99">
        <f>(H16-E16)/E16*100</f>
        <v>34.7469879518072</v>
      </c>
    </row>
    <row r="17" ht="25" customHeight="1" spans="1:11">
      <c r="A17" s="98">
        <v>21305</v>
      </c>
      <c r="B17" s="69" t="s">
        <v>56</v>
      </c>
      <c r="C17" s="96">
        <f t="shared" si="0"/>
        <v>166</v>
      </c>
      <c r="D17" s="100"/>
      <c r="E17" s="86">
        <v>166</v>
      </c>
      <c r="F17" s="96">
        <f t="shared" si="1"/>
        <v>223.68</v>
      </c>
      <c r="G17" s="100"/>
      <c r="H17" s="86">
        <f>H18</f>
        <v>223.68</v>
      </c>
      <c r="I17" s="103">
        <f t="shared" si="2"/>
        <v>34.7469879518072</v>
      </c>
      <c r="J17" s="103"/>
      <c r="K17" s="99">
        <f>(H17-E17)/E17*100</f>
        <v>34.7469879518072</v>
      </c>
    </row>
    <row r="18" ht="25" customHeight="1" spans="1:11">
      <c r="A18" s="98">
        <v>2130599</v>
      </c>
      <c r="B18" s="69" t="s">
        <v>57</v>
      </c>
      <c r="C18" s="96">
        <f t="shared" si="0"/>
        <v>166</v>
      </c>
      <c r="D18" s="86"/>
      <c r="E18" s="86">
        <v>166</v>
      </c>
      <c r="F18" s="96">
        <f t="shared" si="1"/>
        <v>223.68</v>
      </c>
      <c r="G18" s="86"/>
      <c r="H18" s="86">
        <v>223.68</v>
      </c>
      <c r="I18" s="103">
        <f t="shared" si="2"/>
        <v>34.7469879518072</v>
      </c>
      <c r="J18" s="103"/>
      <c r="K18" s="99">
        <f>(H18-E18)/E18*100</f>
        <v>34.7469879518072</v>
      </c>
    </row>
    <row r="19" ht="25" customHeight="1" spans="1:11">
      <c r="A19" s="101"/>
      <c r="B19" s="83" t="s">
        <v>58</v>
      </c>
      <c r="C19" s="96">
        <f t="shared" si="0"/>
        <v>284.22</v>
      </c>
      <c r="D19" s="99">
        <f>D9+D12+D15</f>
        <v>118.22</v>
      </c>
      <c r="E19" s="99">
        <v>166</v>
      </c>
      <c r="F19" s="102">
        <f t="shared" si="1"/>
        <v>375.27</v>
      </c>
      <c r="G19" s="103">
        <f>G7+G10+G13</f>
        <v>150.3</v>
      </c>
      <c r="H19" s="103">
        <f>H7+H16</f>
        <v>224.97</v>
      </c>
      <c r="I19" s="103">
        <f t="shared" si="2"/>
        <v>32.0350432763352</v>
      </c>
      <c r="J19" s="103">
        <f t="shared" si="4"/>
        <v>27.1358484182033</v>
      </c>
      <c r="K19" s="99">
        <f>(H19-E19)/E19*100</f>
        <v>35.5240963855422</v>
      </c>
    </row>
    <row r="20" ht="25" customHeight="1" spans="6:8">
      <c r="F20" s="104"/>
      <c r="G20" s="104"/>
      <c r="H20" s="104"/>
    </row>
    <row r="21" ht="25" customHeight="1"/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A61" sqref="A61"/>
    </sheetView>
  </sheetViews>
  <sheetFormatPr defaultColWidth="9" defaultRowHeight="15.6" outlineLevelCol="4"/>
  <cols>
    <col min="1" max="1" width="38.375" customWidth="1"/>
    <col min="2" max="2" width="18.125" style="75" customWidth="1"/>
    <col min="3" max="3" width="22.125" customWidth="1"/>
  </cols>
  <sheetData>
    <row r="1" ht="17" customHeight="1" spans="1:3">
      <c r="A1" s="76" t="s">
        <v>74</v>
      </c>
      <c r="B1" s="77"/>
      <c r="C1" s="78"/>
    </row>
    <row r="2" ht="49" customHeight="1" spans="1:5">
      <c r="A2" s="79" t="s">
        <v>75</v>
      </c>
      <c r="B2" s="80"/>
      <c r="C2" s="79"/>
      <c r="D2" s="81"/>
      <c r="E2" s="81"/>
    </row>
    <row r="3" ht="20.25" customHeight="1" spans="3:3">
      <c r="C3" s="82" t="s">
        <v>2</v>
      </c>
    </row>
    <row r="4" ht="23.25" customHeight="1" spans="1:3">
      <c r="A4" s="83" t="s">
        <v>76</v>
      </c>
      <c r="B4" s="84" t="s">
        <v>6</v>
      </c>
      <c r="C4" s="83" t="s">
        <v>77</v>
      </c>
    </row>
    <row r="5" ht="23.25" customHeight="1" spans="1:3">
      <c r="A5" s="85" t="s">
        <v>78</v>
      </c>
      <c r="B5" s="86">
        <f>B6+B7+B8+B9+B10+B11+B12+B13+B14+B15+B16</f>
        <v>142.87</v>
      </c>
      <c r="C5" s="85"/>
    </row>
    <row r="6" ht="23.25" customHeight="1" spans="1:3">
      <c r="A6" s="85" t="s">
        <v>79</v>
      </c>
      <c r="B6" s="86">
        <v>51.85</v>
      </c>
      <c r="C6" s="85"/>
    </row>
    <row r="7" ht="23.25" customHeight="1" spans="1:3">
      <c r="A7" s="85" t="s">
        <v>80</v>
      </c>
      <c r="B7" s="86">
        <v>8.56</v>
      </c>
      <c r="C7" s="85"/>
    </row>
    <row r="8" ht="23.25" customHeight="1" spans="1:3">
      <c r="A8" s="85" t="s">
        <v>81</v>
      </c>
      <c r="B8" s="86">
        <v>4.32</v>
      </c>
      <c r="C8" s="85"/>
    </row>
    <row r="9" ht="23.25" customHeight="1" spans="1:3">
      <c r="A9" s="85" t="s">
        <v>82</v>
      </c>
      <c r="B9" s="86">
        <v>37.4</v>
      </c>
      <c r="C9" s="85"/>
    </row>
    <row r="10" ht="23.25" customHeight="1" spans="1:3">
      <c r="A10" s="85" t="s">
        <v>83</v>
      </c>
      <c r="B10" s="86">
        <v>19</v>
      </c>
      <c r="C10" s="85"/>
    </row>
    <row r="11" ht="23.25" customHeight="1" spans="1:3">
      <c r="A11" s="85" t="s">
        <v>84</v>
      </c>
      <c r="B11" s="86"/>
      <c r="C11" s="85"/>
    </row>
    <row r="12" ht="23.25" customHeight="1" spans="1:3">
      <c r="A12" s="85" t="s">
        <v>85</v>
      </c>
      <c r="B12" s="86">
        <v>5.73</v>
      </c>
      <c r="C12" s="85"/>
    </row>
    <row r="13" ht="23.25" customHeight="1" spans="1:3">
      <c r="A13" s="85" t="s">
        <v>86</v>
      </c>
      <c r="B13" s="86"/>
      <c r="C13" s="85"/>
    </row>
    <row r="14" ht="23.25" customHeight="1" spans="1:3">
      <c r="A14" s="85" t="s">
        <v>87</v>
      </c>
      <c r="B14" s="86">
        <v>0.08</v>
      </c>
      <c r="C14" s="85"/>
    </row>
    <row r="15" ht="23.25" customHeight="1" spans="1:3">
      <c r="A15" s="85" t="s">
        <v>54</v>
      </c>
      <c r="B15" s="86">
        <v>7.65</v>
      </c>
      <c r="C15" s="85"/>
    </row>
    <row r="16" ht="23.25" customHeight="1" spans="1:3">
      <c r="A16" s="85" t="s">
        <v>88</v>
      </c>
      <c r="B16" s="86">
        <v>8.28</v>
      </c>
      <c r="C16" s="85"/>
    </row>
    <row r="17" ht="23.25" customHeight="1" spans="1:3">
      <c r="A17" s="85" t="s">
        <v>89</v>
      </c>
      <c r="B17" s="86">
        <f>SUM(B18:B44)</f>
        <v>7.43</v>
      </c>
      <c r="C17" s="85"/>
    </row>
    <row r="18" ht="23.25" customHeight="1" spans="1:3">
      <c r="A18" s="85" t="s">
        <v>90</v>
      </c>
      <c r="B18" s="86">
        <v>0.68</v>
      </c>
      <c r="C18" s="85"/>
    </row>
    <row r="19" ht="23.25" customHeight="1" spans="1:3">
      <c r="A19" s="85" t="s">
        <v>91</v>
      </c>
      <c r="B19" s="86">
        <v>1</v>
      </c>
      <c r="C19" s="85"/>
    </row>
    <row r="20" ht="23.25" customHeight="1" spans="1:3">
      <c r="A20" s="85" t="s">
        <v>92</v>
      </c>
      <c r="B20" s="86"/>
      <c r="C20" s="85"/>
    </row>
    <row r="21" ht="23.25" customHeight="1" spans="1:3">
      <c r="A21" s="85" t="s">
        <v>93</v>
      </c>
      <c r="B21" s="86"/>
      <c r="C21" s="85"/>
    </row>
    <row r="22" ht="23.25" customHeight="1" spans="1:3">
      <c r="A22" s="85" t="s">
        <v>94</v>
      </c>
      <c r="B22" s="86"/>
      <c r="C22" s="85"/>
    </row>
    <row r="23" ht="23.25" customHeight="1" spans="1:3">
      <c r="A23" s="85" t="s">
        <v>95</v>
      </c>
      <c r="B23" s="86"/>
      <c r="C23" s="85"/>
    </row>
    <row r="24" ht="23.25" customHeight="1" spans="1:3">
      <c r="A24" s="85" t="s">
        <v>96</v>
      </c>
      <c r="B24" s="86">
        <v>0.8</v>
      </c>
      <c r="C24" s="85"/>
    </row>
    <row r="25" ht="23.25" customHeight="1" spans="1:3">
      <c r="A25" s="85" t="s">
        <v>97</v>
      </c>
      <c r="B25" s="86"/>
      <c r="C25" s="85"/>
    </row>
    <row r="26" ht="23.25" customHeight="1" spans="1:3">
      <c r="A26" s="85" t="s">
        <v>98</v>
      </c>
      <c r="B26" s="86"/>
      <c r="C26" s="85"/>
    </row>
    <row r="27" ht="23.25" customHeight="1" spans="1:3">
      <c r="A27" s="85" t="s">
        <v>99</v>
      </c>
      <c r="B27" s="86">
        <v>0.4</v>
      </c>
      <c r="C27" s="85"/>
    </row>
    <row r="28" ht="23.25" customHeight="1" spans="1:3">
      <c r="A28" s="85" t="s">
        <v>100</v>
      </c>
      <c r="B28" s="86"/>
      <c r="C28" s="85"/>
    </row>
    <row r="29" ht="23.25" customHeight="1" spans="1:3">
      <c r="A29" s="85" t="s">
        <v>101</v>
      </c>
      <c r="B29" s="86">
        <v>0.24</v>
      </c>
      <c r="C29" s="85"/>
    </row>
    <row r="30" ht="23.25" customHeight="1" spans="1:3">
      <c r="A30" s="85" t="s">
        <v>102</v>
      </c>
      <c r="B30" s="86"/>
      <c r="C30" s="85"/>
    </row>
    <row r="31" ht="23.25" customHeight="1" spans="1:3">
      <c r="A31" s="85" t="s">
        <v>103</v>
      </c>
      <c r="B31" s="86"/>
      <c r="C31" s="85"/>
    </row>
    <row r="32" ht="23.25" customHeight="1" spans="1:3">
      <c r="A32" s="85" t="s">
        <v>104</v>
      </c>
      <c r="B32" s="86"/>
      <c r="C32" s="85"/>
    </row>
    <row r="33" ht="23.25" customHeight="1" spans="1:3">
      <c r="A33" s="85" t="s">
        <v>105</v>
      </c>
      <c r="B33" s="86"/>
      <c r="C33" s="85"/>
    </row>
    <row r="34" ht="23.25" customHeight="1" spans="1:3">
      <c r="A34" s="85" t="s">
        <v>106</v>
      </c>
      <c r="B34" s="86"/>
      <c r="C34" s="85"/>
    </row>
    <row r="35" ht="23.25" customHeight="1" spans="1:3">
      <c r="A35" s="85" t="s">
        <v>107</v>
      </c>
      <c r="B35" s="86"/>
      <c r="C35" s="85"/>
    </row>
    <row r="36" ht="23.25" customHeight="1" spans="1:3">
      <c r="A36" s="85" t="s">
        <v>108</v>
      </c>
      <c r="B36" s="86"/>
      <c r="C36" s="85"/>
    </row>
    <row r="37" ht="23.25" customHeight="1" spans="1:3">
      <c r="A37" s="85" t="s">
        <v>109</v>
      </c>
      <c r="B37" s="86"/>
      <c r="C37" s="85"/>
    </row>
    <row r="38" ht="23.25" customHeight="1" spans="1:3">
      <c r="A38" s="85" t="s">
        <v>110</v>
      </c>
      <c r="B38" s="86"/>
      <c r="C38" s="85"/>
    </row>
    <row r="39" ht="23.25" customHeight="1" spans="1:3">
      <c r="A39" s="85" t="s">
        <v>111</v>
      </c>
      <c r="B39" s="86">
        <v>0.91</v>
      </c>
      <c r="C39" s="85"/>
    </row>
    <row r="40" ht="23.25" customHeight="1" spans="1:3">
      <c r="A40" s="85" t="s">
        <v>112</v>
      </c>
      <c r="B40" s="86">
        <v>1.81</v>
      </c>
      <c r="C40" s="85"/>
    </row>
    <row r="41" ht="23.25" customHeight="1" spans="1:3">
      <c r="A41" s="85" t="s">
        <v>113</v>
      </c>
      <c r="B41" s="86">
        <v>1.2</v>
      </c>
      <c r="C41" s="85"/>
    </row>
    <row r="42" ht="23.25" customHeight="1" spans="1:3">
      <c r="A42" s="85" t="s">
        <v>114</v>
      </c>
      <c r="B42" s="86"/>
      <c r="C42" s="85"/>
    </row>
    <row r="43" ht="23.25" customHeight="1" spans="1:3">
      <c r="A43" s="85" t="s">
        <v>115</v>
      </c>
      <c r="B43" s="86"/>
      <c r="C43" s="85"/>
    </row>
    <row r="44" ht="23.25" customHeight="1" spans="1:3">
      <c r="A44" s="87" t="s">
        <v>116</v>
      </c>
      <c r="B44" s="86">
        <v>0.39</v>
      </c>
      <c r="C44" s="85"/>
    </row>
    <row r="45" ht="23.25" customHeight="1" spans="1:3">
      <c r="A45" s="85" t="s">
        <v>117</v>
      </c>
      <c r="B45" s="86"/>
      <c r="C45" s="85"/>
    </row>
    <row r="46" ht="23.25" customHeight="1" spans="1:3">
      <c r="A46" s="85" t="s">
        <v>118</v>
      </c>
      <c r="B46" s="86"/>
      <c r="C46" s="85"/>
    </row>
    <row r="47" ht="23.25" customHeight="1" spans="1:3">
      <c r="A47" s="85" t="s">
        <v>119</v>
      </c>
      <c r="B47" s="86"/>
      <c r="C47" s="85"/>
    </row>
    <row r="48" ht="23.25" customHeight="1" spans="1:3">
      <c r="A48" s="85" t="s">
        <v>120</v>
      </c>
      <c r="B48" s="86"/>
      <c r="C48" s="85"/>
    </row>
    <row r="49" ht="23.25" customHeight="1" spans="1:3">
      <c r="A49" s="85" t="s">
        <v>121</v>
      </c>
      <c r="B49" s="86"/>
      <c r="C49" s="85"/>
    </row>
    <row r="50" ht="23.25" customHeight="1" spans="1:3">
      <c r="A50" s="85" t="s">
        <v>122</v>
      </c>
      <c r="B50" s="86"/>
      <c r="C50" s="85"/>
    </row>
    <row r="51" ht="23.25" customHeight="1" spans="1:3">
      <c r="A51" s="85" t="s">
        <v>123</v>
      </c>
      <c r="B51" s="86"/>
      <c r="C51" s="85"/>
    </row>
    <row r="52" ht="23.25" customHeight="1" spans="1:3">
      <c r="A52" s="85" t="s">
        <v>124</v>
      </c>
      <c r="B52" s="86"/>
      <c r="C52" s="85"/>
    </row>
    <row r="53" ht="23.25" customHeight="1" spans="1:3">
      <c r="A53" s="85" t="s">
        <v>125</v>
      </c>
      <c r="B53" s="86"/>
      <c r="C53" s="85"/>
    </row>
    <row r="54" ht="23.25" customHeight="1" spans="1:3">
      <c r="A54" s="85" t="s">
        <v>126</v>
      </c>
      <c r="B54" s="86"/>
      <c r="C54" s="85"/>
    </row>
    <row r="55" ht="23.25" customHeight="1" spans="1:3">
      <c r="A55" s="85" t="s">
        <v>127</v>
      </c>
      <c r="B55" s="86"/>
      <c r="C55" s="85"/>
    </row>
    <row r="56" ht="23.25" customHeight="1" spans="1:3">
      <c r="A56" s="85" t="s">
        <v>128</v>
      </c>
      <c r="B56" s="86"/>
      <c r="C56" s="85"/>
    </row>
    <row r="57" ht="23.25" customHeight="1" spans="1:3">
      <c r="A57" s="83" t="s">
        <v>58</v>
      </c>
      <c r="B57" s="86">
        <f>B5+B17+B45</f>
        <v>150.3</v>
      </c>
      <c r="C57" s="8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6" workbookViewId="0">
      <selection activeCell="B19" sqref="B19"/>
    </sheetView>
  </sheetViews>
  <sheetFormatPr defaultColWidth="6.875" defaultRowHeight="10.8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64" t="s">
        <v>129</v>
      </c>
      <c r="B1" s="65"/>
      <c r="C1" s="65"/>
      <c r="D1" s="65"/>
      <c r="E1" s="65"/>
      <c r="F1" s="65"/>
      <c r="G1" s="65"/>
      <c r="H1" s="65"/>
      <c r="I1" s="65"/>
      <c r="J1" s="71"/>
      <c r="K1" s="71"/>
    </row>
    <row r="2" ht="16.5" customHeight="1" spans="1:11">
      <c r="A2" s="65"/>
      <c r="B2" s="65"/>
      <c r="C2" s="65"/>
      <c r="D2" s="65"/>
      <c r="E2" s="65"/>
      <c r="F2" s="65"/>
      <c r="G2" s="65"/>
      <c r="H2" s="65"/>
      <c r="I2" s="65"/>
      <c r="J2" s="71"/>
      <c r="K2" s="71"/>
    </row>
    <row r="3" ht="29.25" customHeight="1" spans="1:11">
      <c r="A3" s="66" t="s">
        <v>130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48"/>
      <c r="B4" s="48"/>
      <c r="C4" s="48"/>
      <c r="D4" s="48"/>
      <c r="E4" s="48"/>
      <c r="F4" s="48"/>
      <c r="G4" s="48"/>
      <c r="H4" s="48"/>
      <c r="I4" s="48"/>
      <c r="J4" s="72" t="s">
        <v>2</v>
      </c>
      <c r="K4" s="72"/>
    </row>
    <row r="5" ht="26.25" customHeight="1" spans="1:11">
      <c r="A5" s="67" t="s">
        <v>39</v>
      </c>
      <c r="B5" s="67"/>
      <c r="C5" s="67" t="s">
        <v>71</v>
      </c>
      <c r="D5" s="67"/>
      <c r="E5" s="67"/>
      <c r="F5" s="67" t="s">
        <v>72</v>
      </c>
      <c r="G5" s="67"/>
      <c r="H5" s="67"/>
      <c r="I5" s="67" t="s">
        <v>131</v>
      </c>
      <c r="J5" s="67"/>
      <c r="K5" s="67"/>
    </row>
    <row r="6" s="62" customFormat="1" ht="27.75" customHeight="1" spans="1:11">
      <c r="A6" s="67" t="s">
        <v>44</v>
      </c>
      <c r="B6" s="67" t="s">
        <v>45</v>
      </c>
      <c r="C6" s="67" t="s">
        <v>58</v>
      </c>
      <c r="D6" s="67" t="s">
        <v>61</v>
      </c>
      <c r="E6" s="67" t="s">
        <v>62</v>
      </c>
      <c r="F6" s="67" t="s">
        <v>58</v>
      </c>
      <c r="G6" s="67" t="s">
        <v>61</v>
      </c>
      <c r="H6" s="67" t="s">
        <v>62</v>
      </c>
      <c r="I6" s="67" t="s">
        <v>58</v>
      </c>
      <c r="J6" s="67" t="s">
        <v>61</v>
      </c>
      <c r="K6" s="67" t="s">
        <v>62</v>
      </c>
    </row>
    <row r="7" s="62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3"/>
      <c r="K7" s="73"/>
    </row>
    <row r="8" s="62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3"/>
      <c r="K8" s="73"/>
    </row>
    <row r="9" s="62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3"/>
      <c r="K9" s="73"/>
    </row>
    <row r="10" s="62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3"/>
      <c r="K10" s="73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4"/>
      <c r="K11" s="74"/>
    </row>
    <row r="12" customFormat="1" ht="30" customHeight="1" spans="1:11">
      <c r="A12" s="68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56"/>
      <c r="K13" s="56"/>
    </row>
    <row r="14" ht="30" customHeight="1" spans="1:11">
      <c r="A14" s="68"/>
      <c r="B14" s="56"/>
      <c r="C14" s="56"/>
      <c r="D14" s="56"/>
      <c r="E14" s="56"/>
      <c r="F14" s="56"/>
      <c r="G14" s="56"/>
      <c r="H14" s="56"/>
      <c r="I14" s="69"/>
      <c r="J14" s="56"/>
      <c r="K14" s="56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56"/>
      <c r="K15" s="56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56"/>
      <c r="K16" s="56"/>
    </row>
    <row r="17" ht="30" customHeight="1" spans="1:11">
      <c r="A17" s="68"/>
      <c r="B17" s="69"/>
      <c r="C17" s="69"/>
      <c r="D17" s="69"/>
      <c r="E17" s="69"/>
      <c r="F17" s="69"/>
      <c r="G17" s="69"/>
      <c r="H17" s="69"/>
      <c r="I17" s="69"/>
      <c r="J17" s="56"/>
      <c r="K17" s="56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2" sqref="A12:B12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48" t="s">
        <v>132</v>
      </c>
    </row>
    <row r="2" ht="19.5" customHeight="1" spans="1:2">
      <c r="A2" s="49"/>
      <c r="B2" s="50"/>
    </row>
    <row r="3" ht="30" customHeight="1" spans="1:2">
      <c r="A3" s="51" t="s">
        <v>133</v>
      </c>
      <c r="B3" s="51"/>
    </row>
    <row r="4" ht="16.5" customHeight="1" spans="1:2">
      <c r="A4" s="52"/>
      <c r="B4" s="53" t="s">
        <v>2</v>
      </c>
    </row>
    <row r="5" ht="38.25" customHeight="1" spans="1:2">
      <c r="A5" s="54" t="s">
        <v>5</v>
      </c>
      <c r="B5" s="54" t="s">
        <v>72</v>
      </c>
    </row>
    <row r="6" ht="38.25" customHeight="1" spans="1:2">
      <c r="A6" s="55" t="s">
        <v>134</v>
      </c>
      <c r="B6" s="56">
        <v>1.2</v>
      </c>
    </row>
    <row r="7" ht="38.25" customHeight="1" spans="1:2">
      <c r="A7" s="56" t="s">
        <v>135</v>
      </c>
      <c r="B7" s="56"/>
    </row>
    <row r="8" ht="38.25" customHeight="1" spans="1:2">
      <c r="A8" s="56" t="s">
        <v>136</v>
      </c>
      <c r="B8" s="56"/>
    </row>
    <row r="9" ht="38.25" customHeight="1" spans="1:2">
      <c r="A9" s="57" t="s">
        <v>137</v>
      </c>
      <c r="B9" s="57">
        <v>1.2</v>
      </c>
    </row>
    <row r="10" ht="38.25" customHeight="1" spans="1:2">
      <c r="A10" s="58" t="s">
        <v>138</v>
      </c>
      <c r="B10" s="57">
        <v>1.2</v>
      </c>
    </row>
    <row r="11" ht="38.25" customHeight="1" spans="1:2">
      <c r="A11" s="59" t="s">
        <v>139</v>
      </c>
      <c r="B11" s="60"/>
    </row>
    <row r="12" ht="91.5" customHeight="1" spans="1:2">
      <c r="A12" s="61" t="s">
        <v>140</v>
      </c>
      <c r="B12" s="6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B17" sqref="B17"/>
    </sheetView>
  </sheetViews>
  <sheetFormatPr defaultColWidth="9" defaultRowHeight="15.6"/>
  <cols>
    <col min="1" max="1" width="8.75" customWidth="1"/>
    <col min="2" max="4" width="8.75" style="26" customWidth="1"/>
  </cols>
  <sheetData>
    <row r="1" ht="31.5" customHeight="1" spans="1:14">
      <c r="A1" s="1" t="s">
        <v>141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28"/>
    </row>
    <row r="2" ht="33" customHeight="1" spans="1:14">
      <c r="A2" s="30" t="s">
        <v>142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2"/>
      <c r="C3" s="32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143</v>
      </c>
      <c r="B4" s="33" t="s">
        <v>144</v>
      </c>
      <c r="C4" s="33" t="s">
        <v>145</v>
      </c>
      <c r="D4" s="33" t="s">
        <v>146</v>
      </c>
      <c r="E4" s="8" t="s">
        <v>147</v>
      </c>
      <c r="F4" s="8"/>
      <c r="G4" s="8"/>
      <c r="H4" s="8"/>
      <c r="I4" s="8"/>
      <c r="J4" s="8"/>
      <c r="K4" s="8"/>
      <c r="L4" s="8"/>
      <c r="M4" s="8"/>
      <c r="N4" s="43" t="s">
        <v>148</v>
      </c>
    </row>
    <row r="5" ht="37.5" customHeight="1" spans="1:14">
      <c r="A5" s="9"/>
      <c r="B5" s="33"/>
      <c r="C5" s="33"/>
      <c r="D5" s="33"/>
      <c r="E5" s="10" t="s">
        <v>149</v>
      </c>
      <c r="F5" s="8" t="s">
        <v>40</v>
      </c>
      <c r="G5" s="8"/>
      <c r="H5" s="8"/>
      <c r="I5" s="8"/>
      <c r="J5" s="44"/>
      <c r="K5" s="44"/>
      <c r="L5" s="23" t="s">
        <v>150</v>
      </c>
      <c r="M5" s="23" t="s">
        <v>151</v>
      </c>
      <c r="N5" s="45"/>
    </row>
    <row r="6" ht="78.75" customHeight="1" spans="1:14">
      <c r="A6" s="13"/>
      <c r="B6" s="33"/>
      <c r="C6" s="33"/>
      <c r="D6" s="33"/>
      <c r="E6" s="10"/>
      <c r="F6" s="14" t="s">
        <v>152</v>
      </c>
      <c r="G6" s="10" t="s">
        <v>153</v>
      </c>
      <c r="H6" s="10" t="s">
        <v>154</v>
      </c>
      <c r="I6" s="10" t="s">
        <v>155</v>
      </c>
      <c r="J6" s="10" t="s">
        <v>156</v>
      </c>
      <c r="K6" s="24" t="s">
        <v>157</v>
      </c>
      <c r="L6" s="25"/>
      <c r="M6" s="25"/>
      <c r="N6" s="46"/>
    </row>
    <row r="7" ht="24" customHeight="1" spans="1:14">
      <c r="A7" s="34" t="s">
        <v>158</v>
      </c>
      <c r="B7" s="35" t="s">
        <v>159</v>
      </c>
      <c r="C7" s="35" t="s">
        <v>160</v>
      </c>
      <c r="D7" s="35">
        <v>1</v>
      </c>
      <c r="E7" s="35">
        <v>0.57</v>
      </c>
      <c r="F7" s="35">
        <v>0.57</v>
      </c>
      <c r="G7" s="35">
        <v>0.57</v>
      </c>
      <c r="H7" s="35"/>
      <c r="I7" s="35"/>
      <c r="J7" s="35"/>
      <c r="K7" s="35"/>
      <c r="L7" s="35"/>
      <c r="M7" s="35"/>
      <c r="N7" s="35" t="s">
        <v>161</v>
      </c>
    </row>
    <row r="8" ht="32" customHeight="1" spans="1:14">
      <c r="A8" s="36" t="s">
        <v>162</v>
      </c>
      <c r="B8" s="37" t="s">
        <v>163</v>
      </c>
      <c r="C8" s="38" t="s">
        <v>160</v>
      </c>
      <c r="D8" s="35">
        <v>1</v>
      </c>
      <c r="E8" s="39">
        <v>0.15</v>
      </c>
      <c r="F8" s="39">
        <v>0.15</v>
      </c>
      <c r="G8" s="39">
        <v>0.15</v>
      </c>
      <c r="H8" s="39"/>
      <c r="I8" s="39"/>
      <c r="J8" s="39"/>
      <c r="K8" s="39"/>
      <c r="L8" s="39"/>
      <c r="M8" s="39"/>
      <c r="N8" s="35" t="s">
        <v>161</v>
      </c>
    </row>
    <row r="9" ht="30" customHeight="1" spans="1:14">
      <c r="A9" s="40" t="s">
        <v>164</v>
      </c>
      <c r="B9" s="41" t="s">
        <v>165</v>
      </c>
      <c r="C9" s="38" t="s">
        <v>166</v>
      </c>
      <c r="D9" s="35">
        <v>2</v>
      </c>
      <c r="E9" s="39">
        <v>0.1</v>
      </c>
      <c r="F9" s="39">
        <v>0.1</v>
      </c>
      <c r="G9" s="39">
        <v>0.1</v>
      </c>
      <c r="H9" s="39"/>
      <c r="I9" s="39"/>
      <c r="J9" s="39"/>
      <c r="K9" s="39"/>
      <c r="L9" s="39"/>
      <c r="M9" s="39"/>
      <c r="N9" s="35" t="s">
        <v>161</v>
      </c>
    </row>
    <row r="10" ht="24" customHeight="1" spans="1:14">
      <c r="A10" s="40" t="s">
        <v>167</v>
      </c>
      <c r="B10" s="37"/>
      <c r="C10" s="38" t="s">
        <v>166</v>
      </c>
      <c r="D10" s="35">
        <v>25</v>
      </c>
      <c r="E10" s="39">
        <v>0.47</v>
      </c>
      <c r="F10" s="39">
        <v>0.47</v>
      </c>
      <c r="G10" s="39">
        <v>0.47</v>
      </c>
      <c r="H10" s="39"/>
      <c r="I10" s="39"/>
      <c r="J10" s="39"/>
      <c r="K10" s="39"/>
      <c r="L10" s="39"/>
      <c r="M10" s="39"/>
      <c r="N10" s="35" t="s">
        <v>161</v>
      </c>
    </row>
    <row r="11" ht="24" customHeight="1" spans="1:14">
      <c r="A11" s="40"/>
      <c r="B11" s="37"/>
      <c r="C11" s="38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47"/>
    </row>
    <row r="12" ht="24" customHeight="1" spans="1:14">
      <c r="A12" s="40"/>
      <c r="B12" s="37"/>
      <c r="C12" s="3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47"/>
    </row>
    <row r="13" ht="24" customHeight="1" spans="1:14">
      <c r="A13" s="40"/>
      <c r="B13" s="37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47"/>
    </row>
    <row r="14" ht="24" customHeight="1" spans="1:14">
      <c r="A14" s="17" t="s">
        <v>168</v>
      </c>
      <c r="B14" s="42"/>
      <c r="C14" s="42"/>
      <c r="D14" s="18"/>
      <c r="E14" s="39">
        <f>SUM(E7:E13)</f>
        <v>1.29</v>
      </c>
      <c r="F14" s="39">
        <f>SUM(F7:F13)</f>
        <v>1.29</v>
      </c>
      <c r="G14" s="39">
        <f>SUM(G7:G13)</f>
        <v>1.29</v>
      </c>
      <c r="H14" s="39"/>
      <c r="I14" s="39"/>
      <c r="J14" s="39"/>
      <c r="K14" s="39"/>
      <c r="L14" s="39"/>
      <c r="M14" s="39"/>
      <c r="N14" s="47"/>
    </row>
  </sheetData>
  <mergeCells count="11">
    <mergeCell ref="A2:N2"/>
    <mergeCell ref="A3:N3"/>
    <mergeCell ref="A14:D14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于小妹</cp:lastModifiedBy>
  <dcterms:created xsi:type="dcterms:W3CDTF">1996-12-17T01:32:00Z</dcterms:created>
  <cp:lastPrinted>2018-05-02T01:30:00Z</cp:lastPrinted>
  <dcterms:modified xsi:type="dcterms:W3CDTF">2018-05-13T05:16:30Z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