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8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<sst xmlns="http://schemas.openxmlformats.org/spreadsheetml/2006/main" count="387" uniqueCount="201">
  <si>
    <t>附件1</t>
  </si>
  <si>
    <t>孝义市兑镇镇人民政府2018年部门收支总表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</si>
  <si>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</si>
  <si>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</si>
  <si>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</si>
  <si>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</si>
  <si>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</si>
  <si>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</si>
  <si>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</si>
  <si>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</si>
  <si>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</si>
  <si>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</si>
  <si>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</si>
  <si>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</si>
  <si>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八、社会保障和就业支出</t>
  </si>
  <si>
    <t>三、纳入财政专户管理的事业收入</t>
  </si>
  <si>
    <t>十、医疗卫生与计划生育支出</t>
  </si>
  <si>
    <t>四、其他收入</t>
  </si>
  <si>
    <t>十二、城乡社区支出</t>
  </si>
  <si>
    <t>十三、农林水支出</t>
  </si>
  <si>
    <t>二十一、住房保障支出</t>
  </si>
  <si>
    <t>本年收入合计</t>
  </si>
  <si>
    <t>本年支出合计</t>
  </si>
  <si>
    <t>附件2</t>
  </si>
  <si>
    <t>孝义市兑镇镇人民政府2018年部门收入总表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</si>
  <si>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</si>
  <si>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</si>
  <si>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</si>
  <si>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</si>
  <si>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</si>
  <si>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</si>
  <si>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</si>
  <si>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</si>
  <si>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</si>
  <si>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</si>
  <si>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</si>
  <si>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</si>
  <si>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行政运行（政府办公厅（室）及相关机构事务）</t>
  </si>
  <si>
    <t>2010350</t>
  </si>
  <si>
    <t xml:space="preserve">    事业运行（政府办公厅（室）及相关机构事务）</t>
  </si>
  <si>
    <t>20132</t>
  </si>
  <si>
    <t xml:space="preserve">  组织事务</t>
  </si>
  <si>
    <t>2013202</t>
  </si>
  <si>
    <t xml:space="preserve">    一般行政管理事务（组织事务）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</si>
  <si>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</si>
  <si>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</si>
  <si>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</si>
  <si>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</si>
  <si>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</si>
  <si>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</si>
  <si>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</si>
  <si>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</si>
  <si>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20811</t>
  </si>
  <si>
    <t xml:space="preserve">  残疾人事业</t>
  </si>
  <si>
    <t>2081107</t>
  </si>
  <si>
    <t xml:space="preserve">    残疾人生活和护理补贴</t>
  </si>
  <si>
    <t>210</t>
  </si>
  <si>
    <t>医疗卫生与计划生育支出</t>
  </si>
  <si>
    <t>21007</t>
  </si>
  <si>
    <t xml:space="preserve">  计划生育事务</t>
  </si>
  <si>
    <t>2100799</t>
  </si>
  <si>
    <t xml:space="preserve">    其他计划生育事务支出</t>
  </si>
  <si>
    <t>212</t>
  </si>
  <si>
    <t>城乡社区支出</t>
  </si>
  <si>
    <t>21201</t>
  </si>
  <si>
    <t xml:space="preserve">  城乡社区管理事务</t>
  </si>
  <si>
    <t>2120199</t>
  </si>
  <si>
    <t xml:space="preserve">    其他城乡社区管理事务支出</t>
  </si>
  <si>
    <t>21203</t>
  </si>
  <si>
    <t xml:space="preserve">  城乡社区公共设施</t>
  </si>
  <si>
    <t>2120399</t>
  </si>
  <si>
    <t xml:space="preserve">    其他城乡社区公共设施支出</t>
  </si>
  <si>
    <t>213</t>
  </si>
  <si>
    <t>农林水支出</t>
  </si>
  <si>
    <t>21307</t>
  </si>
  <si>
    <t xml:space="preserve">  农村综合改革</t>
  </si>
  <si>
    <t>2130705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</si>
  <si>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</si>
  <si>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</si>
  <si>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</si>
  <si>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</si>
  <si>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</si>
  <si>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</si>
  <si>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</si>
  <si>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</si>
  <si>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附件3</t>
  </si>
  <si>
    <t>孝义市兑镇镇人民政府2018年部门支出总表</t>
  </si>
  <si>
    <t>基本支出</t>
  </si>
  <si>
    <t>项目支出</t>
  </si>
  <si>
    <t>附件4</t>
  </si>
  <si>
    <t>孝义市兑镇镇人民政府2018年财政拨款收支总表</t>
  </si>
  <si>
    <t>小计</t>
  </si>
  <si>
    <t>政府性基金预算</t>
  </si>
  <si>
    <t>二、政府性基金预算</t>
  </si>
  <si>
    <t>附件5</t>
  </si>
  <si>
    <t>孝义市兑镇镇人民政府2018年一般公共预算支出预算表</t>
  </si>
  <si>
    <t>2017年预算数</t>
  </si>
  <si>
    <t>2018年预算数</t>
  </si>
  <si>
    <t>2018年预算数比2017年预算数增减%</t>
  </si>
  <si>
    <t>附件6</t>
  </si>
  <si>
    <t>孝义市兑镇镇人民政府2018年一般公共预算安排基本支出分经济科目表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</si>
  <si>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</si>
  <si>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</si>
  <si>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</si>
  <si>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</si>
  <si>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</si>
  <si>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</si>
  <si>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</si>
  <si>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</si>
  <si>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</si>
  <si>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</si>
  <si>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</si>
  <si>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</si>
  <si>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</si>
  <si>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</si>
  <si>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</si>
  <si>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</si>
  <si>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</si>
  <si>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</si>
  <si>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</si>
  <si>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</si>
  <si>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</si>
  <si>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</si>
  <si>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</si>
  <si>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</si>
  <si>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</si>
  <si>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</si>
  <si>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</si>
  <si>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</si>
  <si>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</si>
  <si>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</si>
  <si>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</si>
  <si>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</si>
  <si>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</si>
  <si>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</si>
  <si>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</si>
  <si>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</si>
  <si>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</si>
  <si>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</si>
  <si>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</si>
  <si>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   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</si>
  <si>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</si>
  <si>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</si>
  <si>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</si>
  <si>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</si>
  <si>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</si>
  <si>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</si>
  <si>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</si>
  <si>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</si>
  <si>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</si>
  <si>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</si>
  <si>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</si>
  <si>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</si>
  <si>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</si>
  <si>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</si>
  <si>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孝义市兑镇镇人民政府2018年政府性基金预算支出表</t>
  </si>
  <si>
    <t>2018年预算比2017年预算数增减</t>
  </si>
  <si>
    <t>附件8</t>
  </si>
  <si>
    <t>孝义市兑镇镇人民政府2018年一般公共预算“三公”经费支出预算情况统计表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</si>
  <si>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</si>
  <si>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</si>
  <si>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</si>
  <si>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</si>
  <si>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</si>
  <si>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</si>
  <si>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</si>
  <si>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</si>
  <si>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孝义市兑镇镇人民政府2018年政府采购预算表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</si>
  <si>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</si>
  <si>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</si>
  <si>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</si>
  <si>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</si>
  <si>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</si>
  <si>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</si>
  <si>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</si>
  <si>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</si>
  <si>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</si>
  <si>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</si>
  <si>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</si>
  <si>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</si>
  <si>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</si>
  <si>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</si>
  <si>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</si>
  <si>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复印机</t>
  </si>
  <si>
    <t>富士施乐</t>
  </si>
  <si>
    <t>台</t>
  </si>
  <si>
    <t>计算机</t>
  </si>
  <si>
    <t>thinkcen</t>
  </si>
  <si>
    <t>办公家具</t>
  </si>
  <si>
    <t>文件柜</t>
  </si>
  <si>
    <t>支</t>
  </si>
  <si>
    <t>办公桌</t>
  </si>
  <si>
    <t>椅子</t>
  </si>
  <si>
    <t>合  计</t>
  </si>
  <si>
    <t>附表10</t>
  </si>
  <si>
    <t>孝义市兑镇镇人民政府2018年政府购买服务支出预算表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</si>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</sst>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###,###,###,##0"/>
    <numFmt numFmtId="179" formatCode="#,##0.00_ "/>
    <numFmt numFmtId="180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 applyProtection="0"/>
  </cellStyleXfs>
  <cellXfs count="14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3" fillId="2" borderId="9" xfId="0" applyNumberFormat="1" applyFont="1" applyFill="1" applyBorder="1" applyAlignment="1" applyProtection="1">
      <alignment horizontal="justify" vertical="center"/>
    </xf>
    <xf numFmtId="178" fontId="3" fillId="2" borderId="9" xfId="0" applyNumberFormat="1" applyFont="1" applyFill="1" applyBorder="1" applyAlignment="1" applyProtection="1">
      <alignment horizontal="right"/>
    </xf>
    <xf numFmtId="179" fontId="3" fillId="0" borderId="4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 applyProtection="1">
      <alignment horizontal="justify" vertical="center"/>
    </xf>
    <xf numFmtId="178" fontId="3" fillId="2" borderId="4" xfId="0" applyNumberFormat="1" applyFont="1" applyFill="1" applyBorder="1" applyAlignment="1" applyProtection="1">
      <alignment horizontal="right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176" fontId="0" fillId="0" borderId="12" xfId="0" applyNumberFormat="1" applyFont="1" applyBorder="1" applyAlignment="1" applyProtection="1">
      <alignment vertical="center"/>
    </xf>
    <xf numFmtId="0" fontId="8" fillId="0" borderId="13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80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vertical="center"/>
      <protection locked="0"/>
    </xf>
    <xf numFmtId="180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3" fillId="0" borderId="7" xfId="0" applyNumberFormat="1" applyFont="1" applyFill="1" applyBorder="1" applyAlignment="1" applyProtection="1">
      <alignment horizontal="right" vertical="center"/>
    </xf>
    <xf numFmtId="176" fontId="3" fillId="0" borderId="5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 applyProtection="1"/>
    <xf numFmtId="0" fontId="3" fillId="0" borderId="0" xfId="0" applyFont="1" applyAlignment="1" applyProtection="1">
      <alignment horizontal="left"/>
    </xf>
    <xf numFmtId="180" fontId="0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/>
    </xf>
    <xf numFmtId="0" fontId="0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176" fontId="4" fillId="0" borderId="2" xfId="0" applyNumberFormat="1" applyFont="1" applyFill="1" applyBorder="1" applyAlignment="1" applyProtection="1">
      <alignment horizontal="right" vertical="center"/>
    </xf>
    <xf numFmtId="176" fontId="4" fillId="0" borderId="5" xfId="0" applyNumberFormat="1" applyFont="1" applyFill="1" applyBorder="1" applyAlignment="1" applyProtection="1">
      <alignment horizontal="right" vertical="center"/>
    </xf>
    <xf numFmtId="176" fontId="4" fillId="0" borderId="4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Border="1" applyAlignment="1" applyProtection="1">
      <alignment horizontal="right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right" vertical="center"/>
    </xf>
    <xf numFmtId="176" fontId="4" fillId="0" borderId="2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vertical="center"/>
      <protection locked="0"/>
    </xf>
    <xf numFmtId="176" fontId="4" fillId="0" borderId="2" xfId="0" applyNumberFormat="1" applyFont="1" applyBorder="1" applyProtection="1"/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Protection="1"/>
    <xf numFmtId="176" fontId="4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/>
    </xf>
    <xf numFmtId="176" fontId="3" fillId="0" borderId="0" xfId="0" applyNumberFormat="1" applyFont="1" applyProtection="1"/>
    <xf numFmtId="176" fontId="4" fillId="0" borderId="2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180" fontId="0" fillId="0" borderId="4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Protection="1"/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10" fillId="0" borderId="2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Border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" fontId="10" fillId="0" borderId="2" xfId="0" applyNumberFormat="1" applyFont="1" applyFill="1" applyBorder="1" applyAlignment="1" applyProtection="1">
      <alignment horizontal="right" vertical="center"/>
    </xf>
    <xf numFmtId="3" fontId="10" fillId="0" borderId="2" xfId="0" applyNumberFormat="1" applyFont="1" applyFill="1" applyBorder="1" applyAlignment="1" applyProtection="1">
      <alignment horizontal="right" vertical="center"/>
    </xf>
    <xf numFmtId="0" fontId="0" fillId="0" borderId="2" xfId="0" applyBorder="1" applyProtection="1"/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2" fontId="3" fillId="0" borderId="2" xfId="0" applyNumberFormat="1" applyFont="1" applyFill="1" applyBorder="1" applyAlignment="1" applyProtection="1">
      <alignment horizontal="right" vertical="center"/>
    </xf>
    <xf numFmtId="176" fontId="0" fillId="0" borderId="2" xfId="3" applyNumberFormat="1" applyFont="1" applyFill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4" workbookViewId="0">
      <selection activeCell="B8" sqref="B8:H13"/>
    </sheetView>
  </sheetViews>
  <sheetFormatPr defaultColWidth="6.875" defaultRowHeight="11.25" outlineLevelCol="7"/>
  <cols>
    <col min="1" max="1" width="33" style="65" customWidth="1"/>
    <col min="2" max="3" width="9.25" style="65" customWidth="1"/>
    <col min="4" max="4" width="11.75" style="65" customWidth="1"/>
    <col min="5" max="5" width="29.25" style="65" customWidth="1"/>
    <col min="6" max="8" width="10.25" style="65" customWidth="1"/>
    <col min="9" max="16384" width="6.875" style="65"/>
  </cols>
  <sheetData>
    <row r="1" ht="16.5" customHeight="1" spans="1:8">
      <c r="A1" s="48" t="s">
        <v>0</v>
      </c>
      <c r="B1" s="48"/>
      <c r="C1" s="48"/>
      <c r="D1" s="114"/>
      <c r="E1" s="114"/>
      <c r="F1" s="114"/>
      <c r="G1" s="114"/>
      <c r="H1" s="115"/>
    </row>
    <row r="2" ht="18.75" customHeight="1" spans="1:8">
      <c r="A2" s="116"/>
      <c r="B2" s="116"/>
      <c r="C2" s="116"/>
      <c r="D2" s="114"/>
      <c r="E2" s="114"/>
      <c r="F2" s="114"/>
      <c r="G2" s="114"/>
      <c r="H2" s="115"/>
    </row>
    <row r="3" ht="21" customHeight="1" spans="1:8">
      <c r="A3" s="51" t="s">
        <v>1</v>
      </c>
      <c r="B3" s="51"/>
      <c r="C3" s="51"/>
      <c r="D3" s="51"/>
      <c r="E3" s="51"/>
      <c r="F3" s="51"/>
      <c r="G3" s="51"/>
      <c r="H3" s="51"/>
    </row>
    <row r="4" ht="14.25" customHeight="1" spans="1:8">
      <c r="A4" s="117"/>
      <c r="B4" s="117"/>
      <c r="C4" s="117"/>
      <c r="D4" s="117"/>
      <c r="E4" s="117"/>
      <c r="F4" s="117"/>
      <c r="G4" s="117"/>
      <c r="H4" s="53" t="s">
        <v>2</v>
      </c>
    </row>
    <row r="5" ht="24" customHeight="1" spans="1:8">
      <c r="A5" s="143" t="s">
        <v>3</v>
      </c>
      <c r="B5" s="69"/>
      <c r="C5" s="69"/>
      <c r="D5" s="69"/>
      <c r="E5" s="143" t="s">
        <v>4</v>
      </c>
      <c r="F5" s="69"/>
      <c r="G5" s="69"/>
      <c r="H5" s="69"/>
    </row>
    <row r="6" ht="24" customHeight="1" spans="1:8">
      <c r="A6" s="144" t="s">
        <v>5</v>
      </c>
      <c r="B6" s="139" t="s">
        <v>6</v>
      </c>
      <c r="C6" s="140"/>
      <c r="D6" s="128"/>
      <c r="E6" s="133" t="s">
        <v>7</v>
      </c>
      <c r="F6" s="139" t="s">
        <v>6</v>
      </c>
      <c r="G6" s="140"/>
      <c r="H6" s="128"/>
    </row>
    <row r="7" ht="48.75" customHeight="1" spans="1:8">
      <c r="A7" s="130"/>
      <c r="B7" s="134" t="s">
        <v>8</v>
      </c>
      <c r="C7" s="134" t="s">
        <v>9</v>
      </c>
      <c r="D7" s="134" t="s">
        <v>10</v>
      </c>
      <c r="E7" s="135"/>
      <c r="F7" s="134" t="s">
        <v>8</v>
      </c>
      <c r="G7" s="134" t="s">
        <v>9</v>
      </c>
      <c r="H7" s="134" t="s">
        <v>10</v>
      </c>
    </row>
    <row r="8" ht="24" customHeight="1" spans="1:8">
      <c r="A8" s="57" t="s">
        <v>11</v>
      </c>
      <c r="B8" s="141">
        <v>794.24</v>
      </c>
      <c r="C8" s="141">
        <v>1206.17</v>
      </c>
      <c r="D8" s="141">
        <v>51.86</v>
      </c>
      <c r="E8" s="141" t="s">
        <v>12</v>
      </c>
      <c r="F8" s="141">
        <v>511.24</v>
      </c>
      <c r="G8" s="141">
        <v>744.2</v>
      </c>
      <c r="H8" s="141">
        <v>45.57</v>
      </c>
    </row>
    <row r="9" ht="24" customHeight="1" spans="1:8">
      <c r="A9" s="57" t="s">
        <v>13</v>
      </c>
      <c r="B9" s="141"/>
      <c r="C9" s="141"/>
      <c r="D9" s="141"/>
      <c r="E9" s="141" t="s">
        <v>14</v>
      </c>
      <c r="F9" s="141">
        <v>124.31</v>
      </c>
      <c r="G9" s="141">
        <v>116.08</v>
      </c>
      <c r="H9" s="141">
        <f>(G9-F9)/F9*100</f>
        <v>-6.62054541066688</v>
      </c>
    </row>
    <row r="10" ht="24" customHeight="1" spans="1:8">
      <c r="A10" s="57" t="s">
        <v>15</v>
      </c>
      <c r="B10" s="141"/>
      <c r="C10" s="141"/>
      <c r="D10" s="141"/>
      <c r="E10" s="141" t="s">
        <v>16</v>
      </c>
      <c r="F10" s="141">
        <v>32.87</v>
      </c>
      <c r="G10" s="141">
        <v>38.41</v>
      </c>
      <c r="H10" s="141">
        <f>(G10-F10)/F10*100</f>
        <v>16.8542744143596</v>
      </c>
    </row>
    <row r="11" ht="24" customHeight="1" spans="1:8">
      <c r="A11" s="57" t="s">
        <v>17</v>
      </c>
      <c r="B11" s="141"/>
      <c r="C11" s="141"/>
      <c r="D11" s="141"/>
      <c r="E11" s="141" t="s">
        <v>18</v>
      </c>
      <c r="F11" s="141">
        <v>17.16</v>
      </c>
      <c r="G11" s="141">
        <v>136.81</v>
      </c>
      <c r="H11" s="141">
        <f>(G11-F11)/F11*100</f>
        <v>697.261072261072</v>
      </c>
    </row>
    <row r="12" ht="24" customHeight="1" spans="1:8">
      <c r="A12" s="57"/>
      <c r="B12" s="141"/>
      <c r="C12" s="141"/>
      <c r="D12" s="141">
        <f t="shared" ref="D12:D19" si="0">C12-B12</f>
        <v>0</v>
      </c>
      <c r="E12" s="141" t="s">
        <v>19</v>
      </c>
      <c r="F12" s="141">
        <v>80.25</v>
      </c>
      <c r="G12" s="141">
        <v>143.64</v>
      </c>
      <c r="H12" s="141">
        <f>(G12-F12)/F12*100</f>
        <v>78.9906542056075</v>
      </c>
    </row>
    <row r="13" ht="24" customHeight="1" spans="1:8">
      <c r="A13" s="57"/>
      <c r="B13" s="141"/>
      <c r="C13" s="141"/>
      <c r="D13" s="141">
        <f t="shared" si="0"/>
        <v>0</v>
      </c>
      <c r="E13" s="141" t="s">
        <v>20</v>
      </c>
      <c r="F13" s="141">
        <v>28.41</v>
      </c>
      <c r="G13" s="141">
        <v>27.03</v>
      </c>
      <c r="H13" s="141">
        <f>(G13-F13)/F13*100</f>
        <v>-4.85744456177402</v>
      </c>
    </row>
    <row r="14" ht="24" customHeight="1" spans="1:8">
      <c r="A14" s="57"/>
      <c r="B14" s="57"/>
      <c r="C14" s="57"/>
      <c r="D14" s="75">
        <f t="shared" si="0"/>
        <v>0</v>
      </c>
      <c r="E14" s="57"/>
      <c r="F14" s="57"/>
      <c r="G14" s="57"/>
      <c r="H14" s="142"/>
    </row>
    <row r="15" ht="24" customHeight="1" spans="1:8">
      <c r="A15" s="57"/>
      <c r="B15" s="57"/>
      <c r="C15" s="57"/>
      <c r="D15" s="75">
        <f t="shared" si="0"/>
        <v>0</v>
      </c>
      <c r="E15" s="57"/>
      <c r="F15" s="57"/>
      <c r="G15" s="57"/>
      <c r="H15" s="75"/>
    </row>
    <row r="16" ht="24" customHeight="1" spans="1:8">
      <c r="A16" s="109"/>
      <c r="B16" s="109"/>
      <c r="C16" s="109"/>
      <c r="D16" s="75">
        <f t="shared" si="0"/>
        <v>0</v>
      </c>
      <c r="E16" s="109"/>
      <c r="F16" s="109"/>
      <c r="G16" s="109"/>
      <c r="H16" s="75"/>
    </row>
    <row r="17" ht="24" customHeight="1" spans="1:8">
      <c r="A17" s="57"/>
      <c r="B17" s="57"/>
      <c r="C17" s="57"/>
      <c r="D17" s="75">
        <f t="shared" si="0"/>
        <v>0</v>
      </c>
      <c r="E17" s="71"/>
      <c r="F17" s="71"/>
      <c r="G17" s="71"/>
      <c r="H17" s="75"/>
    </row>
    <row r="18" ht="24" customHeight="1" spans="1:8">
      <c r="A18" s="57"/>
      <c r="B18" s="57"/>
      <c r="C18" s="57"/>
      <c r="D18" s="75">
        <f t="shared" si="0"/>
        <v>0</v>
      </c>
      <c r="E18" s="57"/>
      <c r="F18" s="57"/>
      <c r="G18" s="57"/>
      <c r="H18" s="75"/>
    </row>
    <row r="19" ht="24" customHeight="1" spans="1:8">
      <c r="A19" s="57"/>
      <c r="B19" s="57"/>
      <c r="C19" s="57"/>
      <c r="D19" s="75">
        <f t="shared" si="0"/>
        <v>0</v>
      </c>
      <c r="E19" s="57"/>
      <c r="F19" s="57"/>
      <c r="G19" s="57"/>
      <c r="H19" s="75"/>
    </row>
    <row r="20" ht="24" customHeight="1" spans="1:8">
      <c r="A20" s="69" t="s">
        <v>21</v>
      </c>
      <c r="B20" s="69">
        <f>SUM(B8:B19)</f>
        <v>794.24</v>
      </c>
      <c r="C20" s="57">
        <v>1206.17</v>
      </c>
      <c r="D20" s="75">
        <v>51.86</v>
      </c>
      <c r="E20" s="69" t="s">
        <v>22</v>
      </c>
      <c r="F20" s="57">
        <f>SUM(F8:F19)</f>
        <v>794.24</v>
      </c>
      <c r="G20" s="57">
        <f>SUM(G8:G19)</f>
        <v>1206.17</v>
      </c>
      <c r="H20" s="142">
        <f>(G20-F20)/F20*100</f>
        <v>51.8646756647865</v>
      </c>
    </row>
    <row r="21" ht="24" customHeight="1" spans="1:8">
      <c r="A21" s="48"/>
      <c r="B21" s="48"/>
      <c r="C21" s="48"/>
      <c r="D21" s="48"/>
      <c r="E21" s="48"/>
      <c r="F21" s="48"/>
      <c r="G21" s="48"/>
      <c r="H21" s="48"/>
    </row>
    <row r="22" ht="24" customHeight="1" spans="1:8">
      <c r="A22" s="48"/>
      <c r="B22" s="48"/>
      <c r="C22" s="48"/>
      <c r="D22" s="48"/>
      <c r="E22" s="48"/>
      <c r="F22" s="48"/>
      <c r="G22" s="48"/>
      <c r="H22" s="48"/>
    </row>
    <row r="23" ht="24" customHeight="1" spans="1:8">
      <c r="A23" s="48"/>
      <c r="B23" s="48"/>
      <c r="C23" s="48"/>
      <c r="D23" s="48"/>
      <c r="E23" s="48"/>
      <c r="F23" s="48"/>
      <c r="G23" s="48"/>
      <c r="H23" s="48"/>
    </row>
    <row r="24" ht="24" customHeight="1" spans="1:8">
      <c r="A24" s="48"/>
      <c r="B24" s="48"/>
      <c r="C24" s="48"/>
      <c r="D24" s="48"/>
      <c r="E24" s="48"/>
      <c r="F24" s="48"/>
      <c r="G24" s="48"/>
      <c r="H24" s="48"/>
    </row>
    <row r="25" ht="24" customHeight="1" spans="1:8">
      <c r="A25" s="48"/>
      <c r="B25" s="48"/>
      <c r="C25" s="48"/>
      <c r="D25" s="48"/>
      <c r="E25" s="48"/>
      <c r="F25" s="48"/>
      <c r="G25" s="48"/>
      <c r="H25" s="48"/>
    </row>
    <row r="26" ht="24" customHeight="1" spans="1:8">
      <c r="A26" s="48"/>
      <c r="B26" s="48"/>
      <c r="C26" s="48"/>
      <c r="D26" s="48"/>
      <c r="E26" s="48"/>
      <c r="F26" s="48"/>
      <c r="G26" s="48"/>
      <c r="H26" s="48"/>
    </row>
    <row r="27" ht="24" customHeight="1" spans="1:8">
      <c r="A27" s="48"/>
      <c r="B27" s="48"/>
      <c r="C27" s="48"/>
      <c r="D27" s="48"/>
      <c r="E27" s="48"/>
      <c r="F27" s="48"/>
      <c r="G27" s="48"/>
      <c r="H27" s="48"/>
    </row>
    <row r="28" ht="24" customHeight="1" spans="1:8">
      <c r="A28" s="48"/>
      <c r="B28" s="48"/>
      <c r="C28" s="48"/>
      <c r="D28" s="48"/>
      <c r="E28" s="77"/>
      <c r="F28" s="77"/>
      <c r="G28" s="77"/>
      <c r="H28" s="48"/>
    </row>
    <row r="29" ht="24" customHeight="1" spans="1:8">
      <c r="A29" s="124"/>
      <c r="B29" s="124"/>
      <c r="C29" s="124"/>
      <c r="D29" s="125"/>
      <c r="E29" s="124"/>
      <c r="F29" s="124"/>
      <c r="G29" s="124"/>
      <c r="H29" s="48"/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118055555555556" bottom="0.590277777777778" header="0.196527777777778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196</v>
      </c>
      <c r="B4" s="7" t="s">
        <v>197</v>
      </c>
      <c r="C4" s="8" t="s">
        <v>172</v>
      </c>
      <c r="D4" s="8"/>
      <c r="E4" s="8"/>
      <c r="F4" s="8"/>
      <c r="G4" s="8"/>
      <c r="H4" s="8"/>
      <c r="I4" s="8"/>
      <c r="J4" s="8"/>
      <c r="K4" s="8"/>
      <c r="L4" s="7" t="s">
        <v>102</v>
      </c>
    </row>
    <row r="5" ht="25.5" customHeight="1" spans="1:12">
      <c r="A5" s="9"/>
      <c r="B5" s="9"/>
      <c r="C5" s="10" t="s">
        <v>174</v>
      </c>
      <c r="D5" s="11" t="s">
        <v>198</v>
      </c>
      <c r="E5" s="12"/>
      <c r="F5" s="12"/>
      <c r="G5" s="12"/>
      <c r="H5" s="12"/>
      <c r="I5" s="22"/>
      <c r="J5" s="23" t="s">
        <v>175</v>
      </c>
      <c r="K5" s="23" t="s">
        <v>176</v>
      </c>
      <c r="L5" s="9"/>
    </row>
    <row r="6" ht="81" customHeight="1" spans="1:12">
      <c r="A6" s="13"/>
      <c r="B6" s="13"/>
      <c r="C6" s="10"/>
      <c r="D6" s="14" t="s">
        <v>177</v>
      </c>
      <c r="E6" s="10" t="s">
        <v>178</v>
      </c>
      <c r="F6" s="10" t="s">
        <v>179</v>
      </c>
      <c r="G6" s="10" t="s">
        <v>180</v>
      </c>
      <c r="H6" s="10" t="s">
        <v>181</v>
      </c>
      <c r="I6" s="24" t="s">
        <v>199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200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showGridLines="0" showZeros="0" workbookViewId="0">
      <selection activeCell="A7" sqref="A$1:G$1048576"/>
    </sheetView>
  </sheetViews>
  <sheetFormatPr defaultColWidth="6.875" defaultRowHeight="11.25" outlineLevelCol="6"/>
  <cols>
    <col min="1" max="1" width="20.625" style="89" customWidth="1"/>
    <col min="2" max="2" width="29.5" style="65" customWidth="1"/>
    <col min="3" max="5" width="14.625" style="65" customWidth="1"/>
    <col min="6" max="6" width="12" style="65" customWidth="1"/>
    <col min="7" max="7" width="15.625" style="65" customWidth="1"/>
    <col min="8" max="16384" width="6.875" style="65"/>
  </cols>
  <sheetData>
    <row r="1" ht="16.5" customHeight="1" spans="1:7">
      <c r="A1" s="90" t="s">
        <v>23</v>
      </c>
      <c r="B1" s="67"/>
      <c r="C1" s="67"/>
      <c r="D1" s="73"/>
      <c r="E1" s="73"/>
      <c r="F1" s="73"/>
      <c r="G1" s="73"/>
    </row>
    <row r="2" ht="29.25" customHeight="1" spans="1:7">
      <c r="A2" s="91" t="s">
        <v>24</v>
      </c>
      <c r="B2" s="68"/>
      <c r="C2" s="68"/>
      <c r="D2" s="68"/>
      <c r="E2" s="68"/>
      <c r="F2" s="68"/>
      <c r="G2" s="68"/>
    </row>
    <row r="3" ht="26.25" customHeight="1" spans="1:7">
      <c r="A3" s="126"/>
      <c r="B3" s="48"/>
      <c r="C3" s="48"/>
      <c r="D3" s="48"/>
      <c r="E3" s="48"/>
      <c r="F3" s="48"/>
      <c r="G3" s="125" t="s">
        <v>2</v>
      </c>
    </row>
    <row r="4" ht="26.25" customHeight="1" spans="1:7">
      <c r="A4" s="94" t="s">
        <v>25</v>
      </c>
      <c r="B4" s="69"/>
      <c r="C4" s="133" t="s">
        <v>21</v>
      </c>
      <c r="D4" s="134" t="s">
        <v>26</v>
      </c>
      <c r="E4" s="134" t="s">
        <v>27</v>
      </c>
      <c r="F4" s="134" t="s">
        <v>28</v>
      </c>
      <c r="G4" s="133" t="s">
        <v>29</v>
      </c>
    </row>
    <row r="5" s="64" customFormat="1" ht="47.25" customHeight="1" spans="1:7">
      <c r="A5" s="94" t="s">
        <v>30</v>
      </c>
      <c r="B5" s="69" t="s">
        <v>31</v>
      </c>
      <c r="C5" s="135"/>
      <c r="D5" s="134"/>
      <c r="E5" s="134"/>
      <c r="F5" s="134"/>
      <c r="G5" s="135"/>
    </row>
    <row r="6" s="64" customFormat="1" ht="25.5" customHeight="1" spans="1:7">
      <c r="A6" s="95" t="s">
        <v>32</v>
      </c>
      <c r="B6" s="96" t="s">
        <v>33</v>
      </c>
      <c r="C6" s="136">
        <v>744.2</v>
      </c>
      <c r="D6" s="136">
        <v>744.2</v>
      </c>
      <c r="E6" s="137"/>
      <c r="F6" s="75"/>
      <c r="G6" s="75"/>
    </row>
    <row r="7" s="64" customFormat="1" ht="25.5" customHeight="1" spans="1:7">
      <c r="A7" s="95" t="s">
        <v>34</v>
      </c>
      <c r="B7" s="96" t="s">
        <v>35</v>
      </c>
      <c r="C7" s="136">
        <v>742.2</v>
      </c>
      <c r="D7" s="136">
        <v>742.2</v>
      </c>
      <c r="E7" s="137"/>
      <c r="F7" s="75"/>
      <c r="G7" s="75"/>
    </row>
    <row r="8" s="64" customFormat="1" ht="25.5" customHeight="1" spans="1:7">
      <c r="A8" s="95" t="s">
        <v>36</v>
      </c>
      <c r="B8" s="96" t="s">
        <v>37</v>
      </c>
      <c r="C8" s="136">
        <v>491.92</v>
      </c>
      <c r="D8" s="136">
        <v>491.92</v>
      </c>
      <c r="E8" s="137"/>
      <c r="F8" s="75"/>
      <c r="G8" s="75"/>
    </row>
    <row r="9" s="64" customFormat="1" ht="25.5" customHeight="1" spans="1:7">
      <c r="A9" s="95" t="s">
        <v>38</v>
      </c>
      <c r="B9" s="96" t="s">
        <v>39</v>
      </c>
      <c r="C9" s="136">
        <v>250.28</v>
      </c>
      <c r="D9" s="136">
        <v>250.28</v>
      </c>
      <c r="E9" s="137"/>
      <c r="F9" s="75"/>
      <c r="G9" s="75"/>
    </row>
    <row r="10" s="64" customFormat="1" ht="25.5" customHeight="1" spans="1:7">
      <c r="A10" s="95" t="s">
        <v>40</v>
      </c>
      <c r="B10" s="96" t="s">
        <v>41</v>
      </c>
      <c r="C10" s="136">
        <v>2</v>
      </c>
      <c r="D10" s="136">
        <v>2</v>
      </c>
      <c r="E10" s="137"/>
      <c r="F10" s="75"/>
      <c r="G10" s="75"/>
    </row>
    <row r="11" customFormat="1" ht="25.5" customHeight="1" spans="1:7">
      <c r="A11" s="95" t="s">
        <v>42</v>
      </c>
      <c r="B11" s="96" t="s">
        <v>43</v>
      </c>
      <c r="C11" s="136">
        <v>2</v>
      </c>
      <c r="D11" s="136">
        <v>2</v>
      </c>
      <c r="E11" s="137"/>
      <c r="F11" s="76"/>
      <c r="G11" s="76"/>
    </row>
    <row r="12" customFormat="1" ht="25.5" customHeight="1" spans="1:7">
      <c r="A12" s="95" t="s">
        <v>44</v>
      </c>
      <c r="B12" s="96" t="s">
        <v>45</v>
      </c>
      <c r="C12" s="136">
        <v>116.08</v>
      </c>
      <c r="D12" s="136">
        <v>116.08</v>
      </c>
      <c r="E12" s="138"/>
      <c r="F12" s="57"/>
      <c r="G12" s="57"/>
    </row>
    <row r="13" customFormat="1" ht="25.5" customHeight="1" spans="1:7">
      <c r="A13" s="95" t="s">
        <v>46</v>
      </c>
      <c r="B13" s="96" t="s">
        <v>47</v>
      </c>
      <c r="C13" s="136">
        <v>73.76</v>
      </c>
      <c r="D13" s="136">
        <v>73.76</v>
      </c>
      <c r="E13" s="57"/>
      <c r="F13" s="57"/>
      <c r="G13" s="57"/>
    </row>
    <row r="14" customFormat="1" ht="25.5" customHeight="1" spans="1:7">
      <c r="A14" s="95" t="s">
        <v>48</v>
      </c>
      <c r="B14" s="96" t="s">
        <v>49</v>
      </c>
      <c r="C14" s="136">
        <v>67.57</v>
      </c>
      <c r="D14" s="136">
        <v>67.57</v>
      </c>
      <c r="E14" s="57"/>
      <c r="F14" s="57"/>
      <c r="G14" s="57"/>
    </row>
    <row r="15" customFormat="1" ht="25.5" customHeight="1" spans="1:7">
      <c r="A15" s="95" t="s">
        <v>50</v>
      </c>
      <c r="B15" s="96" t="s">
        <v>51</v>
      </c>
      <c r="C15" s="136">
        <v>6.19</v>
      </c>
      <c r="D15" s="136">
        <v>6.19</v>
      </c>
      <c r="E15" s="57"/>
      <c r="F15" s="57"/>
      <c r="G15" s="57"/>
    </row>
    <row r="16" customFormat="1" ht="25.5" customHeight="1" spans="1:7">
      <c r="A16" s="95" t="s">
        <v>52</v>
      </c>
      <c r="B16" s="96" t="s">
        <v>53</v>
      </c>
      <c r="C16" s="136">
        <v>42.32</v>
      </c>
      <c r="D16" s="136">
        <v>42.32</v>
      </c>
      <c r="E16" s="57"/>
      <c r="F16" s="57"/>
      <c r="G16" s="57"/>
    </row>
    <row r="17" customFormat="1" ht="25.5" customHeight="1" spans="1:7">
      <c r="A17" s="95" t="s">
        <v>54</v>
      </c>
      <c r="B17" s="96" t="s">
        <v>55</v>
      </c>
      <c r="C17" s="136">
        <v>42.32</v>
      </c>
      <c r="D17" s="136">
        <v>42.32</v>
      </c>
      <c r="E17" s="57"/>
      <c r="F17" s="57"/>
      <c r="G17" s="57"/>
    </row>
    <row r="18" customFormat="1" ht="25.5" customHeight="1" spans="1:7">
      <c r="A18" s="95" t="s">
        <v>56</v>
      </c>
      <c r="B18" s="96" t="s">
        <v>57</v>
      </c>
      <c r="C18" s="136">
        <v>38.41</v>
      </c>
      <c r="D18" s="136">
        <v>38.41</v>
      </c>
      <c r="E18" s="57"/>
      <c r="F18" s="57"/>
      <c r="G18" s="57"/>
    </row>
    <row r="19" customFormat="1" ht="25.5" customHeight="1" spans="1:7">
      <c r="A19" s="95" t="s">
        <v>58</v>
      </c>
      <c r="B19" s="96" t="s">
        <v>59</v>
      </c>
      <c r="C19" s="136">
        <v>38.41</v>
      </c>
      <c r="D19" s="136">
        <v>38.41</v>
      </c>
      <c r="E19" s="57"/>
      <c r="F19" s="57"/>
      <c r="G19" s="57"/>
    </row>
    <row r="20" customFormat="1" ht="25.5" customHeight="1" spans="1:7">
      <c r="A20" s="95" t="s">
        <v>60</v>
      </c>
      <c r="B20" s="96" t="s">
        <v>61</v>
      </c>
      <c r="C20" s="136">
        <v>38.41</v>
      </c>
      <c r="D20" s="136">
        <v>38.41</v>
      </c>
      <c r="E20" s="57"/>
      <c r="F20" s="57"/>
      <c r="G20" s="57"/>
    </row>
    <row r="21" customFormat="1" ht="25.5" customHeight="1" spans="1:7">
      <c r="A21" s="95" t="s">
        <v>62</v>
      </c>
      <c r="B21" s="96" t="s">
        <v>63</v>
      </c>
      <c r="C21" s="136">
        <v>136.81</v>
      </c>
      <c r="D21" s="136">
        <v>136.81</v>
      </c>
      <c r="E21" s="57"/>
      <c r="F21" s="57"/>
      <c r="G21" s="57"/>
    </row>
    <row r="22" customFormat="1" ht="25.5" customHeight="1" spans="1:7">
      <c r="A22" s="95" t="s">
        <v>64</v>
      </c>
      <c r="B22" s="96" t="s">
        <v>65</v>
      </c>
      <c r="C22" s="136">
        <v>6.35</v>
      </c>
      <c r="D22" s="136">
        <v>6.35</v>
      </c>
      <c r="E22" s="57"/>
      <c r="F22" s="57"/>
      <c r="G22" s="57"/>
    </row>
    <row r="23" customFormat="1" ht="25.5" customHeight="1" spans="1:7">
      <c r="A23" s="95" t="s">
        <v>66</v>
      </c>
      <c r="B23" s="96" t="s">
        <v>67</v>
      </c>
      <c r="C23" s="136">
        <v>6.35</v>
      </c>
      <c r="D23" s="136">
        <v>6.35</v>
      </c>
      <c r="E23" s="57"/>
      <c r="F23" s="57"/>
      <c r="G23" s="57"/>
    </row>
    <row r="24" customFormat="1" ht="25.5" customHeight="1" spans="1:7">
      <c r="A24" s="95" t="s">
        <v>68</v>
      </c>
      <c r="B24" s="96" t="s">
        <v>69</v>
      </c>
      <c r="C24" s="136">
        <v>130.46</v>
      </c>
      <c r="D24" s="136">
        <v>130.46</v>
      </c>
      <c r="E24" s="57"/>
      <c r="F24" s="57"/>
      <c r="G24" s="57"/>
    </row>
    <row r="25" customFormat="1" ht="25.5" customHeight="1" spans="1:7">
      <c r="A25" s="95" t="s">
        <v>70</v>
      </c>
      <c r="B25" s="96" t="s">
        <v>71</v>
      </c>
      <c r="C25" s="136">
        <v>130.46</v>
      </c>
      <c r="D25" s="136">
        <v>130.46</v>
      </c>
      <c r="E25" s="57"/>
      <c r="F25" s="57"/>
      <c r="G25" s="57"/>
    </row>
    <row r="26" customFormat="1" ht="25.5" customHeight="1" spans="1:7">
      <c r="A26" s="95" t="s">
        <v>72</v>
      </c>
      <c r="B26" s="96" t="s">
        <v>73</v>
      </c>
      <c r="C26" s="136">
        <v>143.64</v>
      </c>
      <c r="D26" s="136">
        <v>143.64</v>
      </c>
      <c r="E26" s="57"/>
      <c r="F26" s="57"/>
      <c r="G26" s="57"/>
    </row>
    <row r="27" customFormat="1" ht="25.5" customHeight="1" spans="1:7">
      <c r="A27" s="95" t="s">
        <v>74</v>
      </c>
      <c r="B27" s="96" t="s">
        <v>75</v>
      </c>
      <c r="C27" s="136">
        <v>143.64</v>
      </c>
      <c r="D27" s="136">
        <v>143.64</v>
      </c>
      <c r="E27" s="57"/>
      <c r="F27" s="57"/>
      <c r="G27" s="57"/>
    </row>
    <row r="28" customFormat="1" ht="25.5" customHeight="1" spans="1:7">
      <c r="A28" s="95" t="s">
        <v>76</v>
      </c>
      <c r="B28" s="96" t="s">
        <v>77</v>
      </c>
      <c r="C28" s="136">
        <v>143.64</v>
      </c>
      <c r="D28" s="136">
        <v>143.64</v>
      </c>
      <c r="E28" s="57"/>
      <c r="F28" s="57"/>
      <c r="G28" s="57"/>
    </row>
    <row r="29" customFormat="1" ht="25.5" customHeight="1" spans="1:7">
      <c r="A29" s="95" t="s">
        <v>78</v>
      </c>
      <c r="B29" s="96" t="s">
        <v>79</v>
      </c>
      <c r="C29" s="136">
        <v>27.03</v>
      </c>
      <c r="D29" s="136">
        <v>27.03</v>
      </c>
      <c r="E29" s="57"/>
      <c r="F29" s="57"/>
      <c r="G29" s="57"/>
    </row>
    <row r="30" ht="25.5" customHeight="1" spans="1:7">
      <c r="A30" s="95" t="s">
        <v>80</v>
      </c>
      <c r="B30" s="96" t="s">
        <v>81</v>
      </c>
      <c r="C30" s="136">
        <v>27.03</v>
      </c>
      <c r="D30" s="136">
        <v>27.03</v>
      </c>
      <c r="E30" s="57"/>
      <c r="F30" s="57"/>
      <c r="G30" s="57"/>
    </row>
    <row r="31" ht="25.5" customHeight="1" spans="1:7">
      <c r="A31" s="106" t="s">
        <v>82</v>
      </c>
      <c r="B31" s="107" t="s">
        <v>83</v>
      </c>
      <c r="C31" s="136">
        <v>27.03</v>
      </c>
      <c r="D31" s="136">
        <v>27.03</v>
      </c>
      <c r="E31" s="57"/>
      <c r="F31" s="57"/>
      <c r="G31" s="57"/>
    </row>
    <row r="32" ht="25.5" customHeight="1" spans="1:7">
      <c r="A32" s="106"/>
      <c r="B32" s="107" t="s">
        <v>84</v>
      </c>
      <c r="C32" s="136">
        <f>C6+C12+C18+C21+C26+C29</f>
        <v>1206.17</v>
      </c>
      <c r="D32" s="136">
        <f>D6+D12+D18+D21+D26+D29</f>
        <v>1206.17</v>
      </c>
      <c r="E32" s="57"/>
      <c r="F32" s="57"/>
      <c r="G32" s="57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GridLines="0" showZeros="0" workbookViewId="0">
      <selection activeCell="C7" sqref="C7:C8"/>
    </sheetView>
  </sheetViews>
  <sheetFormatPr defaultColWidth="6.875" defaultRowHeight="11.25" outlineLevelCol="4"/>
  <cols>
    <col min="1" max="1" width="19.375" style="89" customWidth="1"/>
    <col min="2" max="2" width="31.625" style="65" customWidth="1"/>
    <col min="3" max="5" width="24.125" style="65" customWidth="1"/>
    <col min="6" max="16384" width="6.875" style="65"/>
  </cols>
  <sheetData>
    <row r="1" ht="16.5" customHeight="1" spans="1:5">
      <c r="A1" s="90" t="s">
        <v>85</v>
      </c>
      <c r="B1" s="67"/>
      <c r="C1" s="67"/>
      <c r="D1" s="73"/>
      <c r="E1" s="73"/>
    </row>
    <row r="2" ht="16.5" customHeight="1" spans="1:5">
      <c r="A2" s="67"/>
      <c r="B2" s="67"/>
      <c r="C2" s="67"/>
      <c r="D2" s="73"/>
      <c r="E2" s="73"/>
    </row>
    <row r="3" ht="29.25" customHeight="1" spans="1:5">
      <c r="A3" s="91" t="s">
        <v>86</v>
      </c>
      <c r="B3" s="68"/>
      <c r="C3" s="68"/>
      <c r="D3" s="68"/>
      <c r="E3" s="68"/>
    </row>
    <row r="4" ht="26.25" customHeight="1" spans="1:5">
      <c r="A4" s="126"/>
      <c r="B4" s="48"/>
      <c r="C4" s="48"/>
      <c r="D4" s="48"/>
      <c r="E4" s="125" t="s">
        <v>2</v>
      </c>
    </row>
    <row r="5" ht="26.25" customHeight="1" spans="1:5">
      <c r="A5" s="127" t="s">
        <v>25</v>
      </c>
      <c r="B5" s="128"/>
      <c r="C5" s="129" t="s">
        <v>22</v>
      </c>
      <c r="D5" s="129" t="s">
        <v>87</v>
      </c>
      <c r="E5" s="129" t="s">
        <v>88</v>
      </c>
    </row>
    <row r="6" s="64" customFormat="1" ht="27.75" customHeight="1" spans="1:5">
      <c r="A6" s="94" t="s">
        <v>30</v>
      </c>
      <c r="B6" s="69" t="s">
        <v>31</v>
      </c>
      <c r="C6" s="130"/>
      <c r="D6" s="130"/>
      <c r="E6" s="130"/>
    </row>
    <row r="7" s="64" customFormat="1" ht="30" customHeight="1" spans="1:5">
      <c r="A7" s="95" t="s">
        <v>32</v>
      </c>
      <c r="B7" s="96" t="s">
        <v>33</v>
      </c>
      <c r="C7" s="131">
        <v>744.2</v>
      </c>
      <c r="D7" s="131">
        <v>639.49</v>
      </c>
      <c r="E7" s="131">
        <f>C7-D7</f>
        <v>104.71</v>
      </c>
    </row>
    <row r="8" s="64" customFormat="1" ht="30" customHeight="1" spans="1:5">
      <c r="A8" s="95" t="s">
        <v>34</v>
      </c>
      <c r="B8" s="96" t="s">
        <v>35</v>
      </c>
      <c r="C8" s="131">
        <v>742.2</v>
      </c>
      <c r="D8" s="131">
        <v>639.49</v>
      </c>
      <c r="E8" s="131">
        <f t="shared" ref="E8:E32" si="0">C8-D8</f>
        <v>102.71</v>
      </c>
    </row>
    <row r="9" s="64" customFormat="1" ht="30" customHeight="1" spans="1:5">
      <c r="A9" s="95" t="s">
        <v>36</v>
      </c>
      <c r="B9" s="96" t="s">
        <v>37</v>
      </c>
      <c r="C9" s="131">
        <v>491.92</v>
      </c>
      <c r="D9" s="131">
        <v>389.21</v>
      </c>
      <c r="E9" s="131">
        <f t="shared" si="0"/>
        <v>102.71</v>
      </c>
    </row>
    <row r="10" s="64" customFormat="1" ht="30" customHeight="1" spans="1:5">
      <c r="A10" s="95" t="s">
        <v>38</v>
      </c>
      <c r="B10" s="96" t="s">
        <v>39</v>
      </c>
      <c r="C10" s="131">
        <v>250.28</v>
      </c>
      <c r="D10" s="131">
        <v>250.28</v>
      </c>
      <c r="E10" s="131">
        <f t="shared" si="0"/>
        <v>0</v>
      </c>
    </row>
    <row r="11" customFormat="1" ht="30" customHeight="1" spans="1:5">
      <c r="A11" s="95" t="s">
        <v>40</v>
      </c>
      <c r="B11" s="96" t="s">
        <v>41</v>
      </c>
      <c r="C11" s="131">
        <v>2</v>
      </c>
      <c r="D11" s="131"/>
      <c r="E11" s="131">
        <f t="shared" si="0"/>
        <v>2</v>
      </c>
    </row>
    <row r="12" customFormat="1" ht="30" customHeight="1" spans="1:5">
      <c r="A12" s="95" t="s">
        <v>42</v>
      </c>
      <c r="B12" s="96" t="s">
        <v>43</v>
      </c>
      <c r="C12" s="131">
        <v>2</v>
      </c>
      <c r="D12" s="131"/>
      <c r="E12" s="131">
        <f t="shared" si="0"/>
        <v>2</v>
      </c>
    </row>
    <row r="13" customFormat="1" ht="30" customHeight="1" spans="1:5">
      <c r="A13" s="95" t="s">
        <v>44</v>
      </c>
      <c r="B13" s="96" t="s">
        <v>45</v>
      </c>
      <c r="C13" s="131">
        <v>116.08</v>
      </c>
      <c r="D13" s="131">
        <v>116</v>
      </c>
      <c r="E13" s="131">
        <f t="shared" si="0"/>
        <v>0.0799999999999983</v>
      </c>
    </row>
    <row r="14" ht="30" customHeight="1" spans="1:5">
      <c r="A14" s="95" t="s">
        <v>46</v>
      </c>
      <c r="B14" s="96" t="s">
        <v>47</v>
      </c>
      <c r="C14" s="131">
        <v>73.76</v>
      </c>
      <c r="D14" s="131">
        <v>74</v>
      </c>
      <c r="E14" s="131">
        <f t="shared" si="0"/>
        <v>-0.239999999999995</v>
      </c>
    </row>
    <row r="15" ht="30" customHeight="1" spans="1:5">
      <c r="A15" s="95" t="s">
        <v>48</v>
      </c>
      <c r="B15" s="96" t="s">
        <v>49</v>
      </c>
      <c r="C15" s="131">
        <v>67.57</v>
      </c>
      <c r="D15" s="131">
        <v>68</v>
      </c>
      <c r="E15" s="131">
        <f t="shared" si="0"/>
        <v>-0.430000000000007</v>
      </c>
    </row>
    <row r="16" ht="30" customHeight="1" spans="1:5">
      <c r="A16" s="95" t="s">
        <v>50</v>
      </c>
      <c r="B16" s="96" t="s">
        <v>51</v>
      </c>
      <c r="C16" s="131">
        <v>6.19</v>
      </c>
      <c r="D16" s="131">
        <v>6</v>
      </c>
      <c r="E16" s="131">
        <f t="shared" si="0"/>
        <v>0.19</v>
      </c>
    </row>
    <row r="17" ht="30" customHeight="1" spans="1:5">
      <c r="A17" s="106" t="s">
        <v>52</v>
      </c>
      <c r="B17" s="107" t="s">
        <v>53</v>
      </c>
      <c r="C17" s="131">
        <v>42.32</v>
      </c>
      <c r="D17" s="131">
        <v>42.32</v>
      </c>
      <c r="E17" s="131">
        <f t="shared" si="0"/>
        <v>0</v>
      </c>
    </row>
    <row r="18" ht="30" customHeight="1" spans="1:5">
      <c r="A18" s="106" t="s">
        <v>54</v>
      </c>
      <c r="B18" s="107" t="s">
        <v>55</v>
      </c>
      <c r="C18" s="131">
        <v>42.32</v>
      </c>
      <c r="D18" s="131">
        <v>42.32</v>
      </c>
      <c r="E18" s="131">
        <f t="shared" si="0"/>
        <v>0</v>
      </c>
    </row>
    <row r="19" ht="30" customHeight="1" spans="1:5">
      <c r="A19" s="106" t="s">
        <v>56</v>
      </c>
      <c r="B19" s="107" t="s">
        <v>57</v>
      </c>
      <c r="C19" s="131">
        <v>38.41</v>
      </c>
      <c r="D19" s="131">
        <v>33.41</v>
      </c>
      <c r="E19" s="131">
        <f t="shared" si="0"/>
        <v>5</v>
      </c>
    </row>
    <row r="20" ht="30" customHeight="1" spans="1:5">
      <c r="A20" s="106" t="s">
        <v>58</v>
      </c>
      <c r="B20" s="107" t="s">
        <v>59</v>
      </c>
      <c r="C20" s="131">
        <v>38.41</v>
      </c>
      <c r="D20" s="131">
        <v>33.41</v>
      </c>
      <c r="E20" s="131">
        <f t="shared" si="0"/>
        <v>5</v>
      </c>
    </row>
    <row r="21" ht="30" customHeight="1" spans="1:5">
      <c r="A21" s="106" t="s">
        <v>60</v>
      </c>
      <c r="B21" s="107" t="s">
        <v>61</v>
      </c>
      <c r="C21" s="131">
        <v>38.41</v>
      </c>
      <c r="D21" s="131">
        <v>33.41</v>
      </c>
      <c r="E21" s="131">
        <f t="shared" si="0"/>
        <v>5</v>
      </c>
    </row>
    <row r="22" ht="30" customHeight="1" spans="1:5">
      <c r="A22" s="106" t="s">
        <v>62</v>
      </c>
      <c r="B22" s="107" t="s">
        <v>63</v>
      </c>
      <c r="C22" s="131">
        <v>136.81</v>
      </c>
      <c r="D22" s="131">
        <v>35.46</v>
      </c>
      <c r="E22" s="131">
        <f t="shared" si="0"/>
        <v>101.35</v>
      </c>
    </row>
    <row r="23" ht="30" customHeight="1" spans="1:5">
      <c r="A23" s="106" t="s">
        <v>64</v>
      </c>
      <c r="B23" s="107" t="s">
        <v>65</v>
      </c>
      <c r="C23" s="131">
        <v>6.35</v>
      </c>
      <c r="D23" s="131"/>
      <c r="E23" s="131">
        <f t="shared" si="0"/>
        <v>6.35</v>
      </c>
    </row>
    <row r="24" ht="30" customHeight="1" spans="1:5">
      <c r="A24" s="106" t="s">
        <v>66</v>
      </c>
      <c r="B24" s="107" t="s">
        <v>67</v>
      </c>
      <c r="C24" s="131">
        <v>6.35</v>
      </c>
      <c r="D24" s="131"/>
      <c r="E24" s="131">
        <f t="shared" si="0"/>
        <v>6.35</v>
      </c>
    </row>
    <row r="25" ht="30" customHeight="1" spans="1:5">
      <c r="A25" s="106" t="s">
        <v>68</v>
      </c>
      <c r="B25" s="107" t="s">
        <v>69</v>
      </c>
      <c r="C25" s="131">
        <v>130.46</v>
      </c>
      <c r="D25" s="131">
        <v>35.46</v>
      </c>
      <c r="E25" s="131">
        <f t="shared" si="0"/>
        <v>95</v>
      </c>
    </row>
    <row r="26" ht="30" customHeight="1" spans="1:5">
      <c r="A26" s="106" t="s">
        <v>70</v>
      </c>
      <c r="B26" s="107" t="s">
        <v>71</v>
      </c>
      <c r="C26" s="131">
        <v>130.46</v>
      </c>
      <c r="D26" s="131">
        <v>35.46</v>
      </c>
      <c r="E26" s="131">
        <f t="shared" si="0"/>
        <v>95</v>
      </c>
    </row>
    <row r="27" ht="30" customHeight="1" spans="1:5">
      <c r="A27" s="106" t="s">
        <v>72</v>
      </c>
      <c r="B27" s="107" t="s">
        <v>73</v>
      </c>
      <c r="C27" s="131">
        <v>143.64</v>
      </c>
      <c r="D27" s="131">
        <v>44.52</v>
      </c>
      <c r="E27" s="131">
        <f t="shared" si="0"/>
        <v>99.12</v>
      </c>
    </row>
    <row r="28" ht="30" customHeight="1" spans="1:5">
      <c r="A28" s="106" t="s">
        <v>74</v>
      </c>
      <c r="B28" s="107" t="s">
        <v>75</v>
      </c>
      <c r="C28" s="131">
        <v>143.64</v>
      </c>
      <c r="D28" s="131">
        <v>44.52</v>
      </c>
      <c r="E28" s="131">
        <f t="shared" si="0"/>
        <v>99.12</v>
      </c>
    </row>
    <row r="29" ht="30" customHeight="1" spans="1:5">
      <c r="A29" s="106" t="s">
        <v>76</v>
      </c>
      <c r="B29" s="107" t="s">
        <v>77</v>
      </c>
      <c r="C29" s="131">
        <v>143.64</v>
      </c>
      <c r="D29" s="131">
        <v>44.52</v>
      </c>
      <c r="E29" s="131">
        <f t="shared" si="0"/>
        <v>99.12</v>
      </c>
    </row>
    <row r="30" ht="30" customHeight="1" spans="1:5">
      <c r="A30" s="106" t="s">
        <v>78</v>
      </c>
      <c r="B30" s="107" t="s">
        <v>79</v>
      </c>
      <c r="C30" s="131">
        <v>27.03</v>
      </c>
      <c r="D30" s="131">
        <v>27.03</v>
      </c>
      <c r="E30" s="131">
        <f t="shared" si="0"/>
        <v>0</v>
      </c>
    </row>
    <row r="31" ht="30" customHeight="1" spans="1:5">
      <c r="A31" s="106" t="s">
        <v>80</v>
      </c>
      <c r="B31" s="107" t="s">
        <v>81</v>
      </c>
      <c r="C31" s="131">
        <v>27.03</v>
      </c>
      <c r="D31" s="131">
        <v>27.03</v>
      </c>
      <c r="E31" s="131">
        <f t="shared" si="0"/>
        <v>0</v>
      </c>
    </row>
    <row r="32" ht="30" customHeight="1" spans="1:5">
      <c r="A32" s="106" t="s">
        <v>82</v>
      </c>
      <c r="B32" s="107" t="s">
        <v>83</v>
      </c>
      <c r="C32" s="131">
        <v>27.03</v>
      </c>
      <c r="D32" s="131">
        <v>27.03</v>
      </c>
      <c r="E32" s="131">
        <f t="shared" si="0"/>
        <v>0</v>
      </c>
    </row>
    <row r="33" ht="24.95" customHeight="1" spans="1:5">
      <c r="A33" s="108"/>
      <c r="B33" s="109" t="s">
        <v>84</v>
      </c>
      <c r="C33" s="132">
        <f>C7+C13+C19+C22+C27+C30</f>
        <v>1206.17</v>
      </c>
      <c r="D33" s="131">
        <f>D7+D13+D19+D22+D27+D30</f>
        <v>895.91</v>
      </c>
      <c r="E33" s="131">
        <f>E7+E13+E19+E22+E27</f>
        <v>310.26</v>
      </c>
    </row>
    <row r="34" spans="3:5">
      <c r="C34" s="112"/>
      <c r="D34" s="112"/>
      <c r="E34" s="112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D16" sqref="D16"/>
    </sheetView>
  </sheetViews>
  <sheetFormatPr defaultColWidth="6.875" defaultRowHeight="11.25" outlineLevelCol="5"/>
  <cols>
    <col min="1" max="1" width="28.125" style="65" customWidth="1"/>
    <col min="2" max="2" width="14.875" style="65" customWidth="1"/>
    <col min="3" max="3" width="30.375" style="65" customWidth="1"/>
    <col min="4" max="4" width="15.375" style="65" customWidth="1"/>
    <col min="5" max="6" width="17.125" style="65" customWidth="1"/>
    <col min="7" max="16384" width="6.875" style="65"/>
  </cols>
  <sheetData>
    <row r="1" ht="16.5" customHeight="1" spans="1:6">
      <c r="A1" s="48" t="s">
        <v>89</v>
      </c>
      <c r="B1" s="114"/>
      <c r="C1" s="114"/>
      <c r="D1" s="114"/>
      <c r="E1" s="114"/>
      <c r="F1" s="115"/>
    </row>
    <row r="2" ht="18.75" customHeight="1" spans="1:6">
      <c r="A2" s="116"/>
      <c r="B2" s="114"/>
      <c r="C2" s="114"/>
      <c r="D2" s="114"/>
      <c r="E2" s="114"/>
      <c r="F2" s="115"/>
    </row>
    <row r="3" ht="21" customHeight="1" spans="1:6">
      <c r="A3" s="51" t="s">
        <v>90</v>
      </c>
      <c r="B3" s="51"/>
      <c r="C3" s="51"/>
      <c r="D3" s="51"/>
      <c r="E3" s="51"/>
      <c r="F3" s="51"/>
    </row>
    <row r="4" ht="14.25" customHeight="1" spans="1:6">
      <c r="A4" s="117"/>
      <c r="B4" s="117"/>
      <c r="C4" s="117"/>
      <c r="D4" s="117"/>
      <c r="E4" s="117"/>
      <c r="F4" s="53" t="s">
        <v>2</v>
      </c>
    </row>
    <row r="5" ht="24" customHeight="1" spans="1:6">
      <c r="A5" s="143" t="s">
        <v>3</v>
      </c>
      <c r="B5" s="69"/>
      <c r="C5" s="143" t="s">
        <v>4</v>
      </c>
      <c r="D5" s="69"/>
      <c r="E5" s="69"/>
      <c r="F5" s="69"/>
    </row>
    <row r="6" ht="24" customHeight="1" spans="1:6">
      <c r="A6" s="143" t="s">
        <v>5</v>
      </c>
      <c r="B6" s="143" t="s">
        <v>6</v>
      </c>
      <c r="C6" s="69" t="s">
        <v>25</v>
      </c>
      <c r="D6" s="69" t="s">
        <v>6</v>
      </c>
      <c r="E6" s="69"/>
      <c r="F6" s="69"/>
    </row>
    <row r="7" ht="24" customHeight="1" spans="1:6">
      <c r="A7" s="69"/>
      <c r="B7" s="69"/>
      <c r="C7" s="69"/>
      <c r="D7" s="69" t="s">
        <v>91</v>
      </c>
      <c r="E7" s="69" t="s">
        <v>26</v>
      </c>
      <c r="F7" s="69" t="s">
        <v>92</v>
      </c>
    </row>
    <row r="8" ht="24" customHeight="1" spans="1:6">
      <c r="A8" s="57" t="s">
        <v>11</v>
      </c>
      <c r="B8" s="75">
        <v>1206.17</v>
      </c>
      <c r="C8" s="71" t="s">
        <v>12</v>
      </c>
      <c r="D8" s="118">
        <v>744.2</v>
      </c>
      <c r="E8" s="118">
        <v>744.2</v>
      </c>
      <c r="F8" s="75"/>
    </row>
    <row r="9" ht="24" customHeight="1" spans="1:6">
      <c r="A9" s="57" t="s">
        <v>93</v>
      </c>
      <c r="B9" s="75"/>
      <c r="C9" s="57" t="s">
        <v>14</v>
      </c>
      <c r="D9" s="119">
        <v>116.08</v>
      </c>
      <c r="E9" s="119">
        <v>116.08</v>
      </c>
      <c r="F9" s="57"/>
    </row>
    <row r="10" ht="24" customHeight="1" spans="1:6">
      <c r="A10" s="57"/>
      <c r="B10" s="57"/>
      <c r="C10" s="71" t="s">
        <v>16</v>
      </c>
      <c r="D10" s="120">
        <v>38.41</v>
      </c>
      <c r="E10" s="120">
        <v>38.41</v>
      </c>
      <c r="F10" s="57"/>
    </row>
    <row r="11" ht="24" customHeight="1" spans="1:6">
      <c r="A11" s="57"/>
      <c r="B11" s="57"/>
      <c r="C11" s="57" t="s">
        <v>18</v>
      </c>
      <c r="D11" s="119">
        <v>136.81</v>
      </c>
      <c r="E11" s="119">
        <v>136.81</v>
      </c>
      <c r="F11" s="57"/>
    </row>
    <row r="12" ht="24" customHeight="1" spans="1:6">
      <c r="A12" s="57"/>
      <c r="B12" s="57"/>
      <c r="C12" s="57" t="s">
        <v>19</v>
      </c>
      <c r="D12" s="56">
        <v>143.64</v>
      </c>
      <c r="E12" s="56">
        <v>143.64</v>
      </c>
      <c r="F12" s="57"/>
    </row>
    <row r="13" ht="24" customHeight="1" spans="1:6">
      <c r="A13" s="57"/>
      <c r="B13" s="57"/>
      <c r="C13" s="57" t="s">
        <v>20</v>
      </c>
      <c r="D13" s="56">
        <v>27.03</v>
      </c>
      <c r="E13" s="56">
        <v>27.03</v>
      </c>
      <c r="F13" s="57"/>
    </row>
    <row r="14" ht="24" customHeight="1" spans="1:6">
      <c r="A14" s="57"/>
      <c r="B14" s="57"/>
      <c r="C14" s="57"/>
      <c r="D14" s="57"/>
      <c r="E14" s="57"/>
      <c r="F14" s="57"/>
    </row>
    <row r="15" ht="24" customHeight="1" spans="1:6">
      <c r="A15" s="57"/>
      <c r="B15" s="57"/>
      <c r="C15" s="57"/>
      <c r="D15" s="57"/>
      <c r="E15" s="121"/>
      <c r="F15" s="57"/>
    </row>
    <row r="16" ht="24" customHeight="1" spans="1:6">
      <c r="A16" s="57"/>
      <c r="B16" s="57"/>
      <c r="C16" s="71"/>
      <c r="D16" s="71"/>
      <c r="E16" s="122"/>
      <c r="F16" s="57"/>
    </row>
    <row r="17" ht="24" customHeight="1" spans="1:6">
      <c r="A17" s="69" t="s">
        <v>21</v>
      </c>
      <c r="B17" s="75">
        <v>1206.17</v>
      </c>
      <c r="C17" s="69" t="s">
        <v>22</v>
      </c>
      <c r="D17" s="69">
        <f>SUM(D8:D16)</f>
        <v>1206.17</v>
      </c>
      <c r="E17" s="57">
        <f>SUM(E8:E16)</f>
        <v>1206.17</v>
      </c>
      <c r="F17" s="57"/>
    </row>
    <row r="18" ht="24" customHeight="1" spans="1:6">
      <c r="A18" s="48"/>
      <c r="B18" s="48"/>
      <c r="C18" s="48"/>
      <c r="D18" s="48"/>
      <c r="E18" s="48"/>
      <c r="F18" s="48"/>
    </row>
    <row r="19" ht="24" customHeight="1" spans="1:6">
      <c r="A19" s="48"/>
      <c r="B19" s="48"/>
      <c r="C19" s="48"/>
      <c r="D19" s="48"/>
      <c r="E19" s="48"/>
      <c r="F19" s="48"/>
    </row>
    <row r="20" ht="24" customHeight="1" spans="1:6">
      <c r="A20" s="48"/>
      <c r="B20" s="48"/>
      <c r="C20" s="48"/>
      <c r="D20" s="48"/>
      <c r="E20" s="48"/>
      <c r="F20" s="48"/>
    </row>
    <row r="21" ht="24" customHeight="1" spans="1:6">
      <c r="A21" s="48"/>
      <c r="B21" s="48"/>
      <c r="C21" s="48"/>
      <c r="D21" s="48"/>
      <c r="E21" s="48"/>
      <c r="F21" s="48"/>
    </row>
    <row r="22" ht="24" customHeight="1" spans="1:6">
      <c r="A22" s="48"/>
      <c r="B22" s="48"/>
      <c r="C22" s="48"/>
      <c r="D22" s="48"/>
      <c r="E22" s="48"/>
      <c r="F22" s="48"/>
    </row>
    <row r="23" ht="24" customHeight="1" spans="1:6">
      <c r="A23" s="48"/>
      <c r="B23" s="48"/>
      <c r="C23" s="48"/>
      <c r="D23" s="48"/>
      <c r="E23" s="48"/>
      <c r="F23" s="48"/>
    </row>
    <row r="24" ht="24" customHeight="1" spans="1:6">
      <c r="A24" s="48"/>
      <c r="B24" s="48"/>
      <c r="C24" s="48"/>
      <c r="D24" s="48"/>
      <c r="E24" s="48"/>
      <c r="F24" s="48"/>
    </row>
    <row r="25" ht="24" customHeight="1" spans="1:6">
      <c r="A25" s="48"/>
      <c r="B25" s="48"/>
      <c r="C25" s="48"/>
      <c r="D25" s="48"/>
      <c r="E25" s="48"/>
      <c r="F25" s="48"/>
    </row>
    <row r="26" ht="24" customHeight="1" spans="1:6">
      <c r="A26" s="48"/>
      <c r="B26" s="48"/>
      <c r="C26" s="48"/>
      <c r="D26" s="48"/>
      <c r="E26" s="48"/>
      <c r="F26" s="48"/>
    </row>
    <row r="27" ht="24" customHeight="1" spans="1:6">
      <c r="A27" s="48"/>
      <c r="B27" s="48"/>
      <c r="C27" s="48"/>
      <c r="D27" s="48"/>
      <c r="E27" s="123"/>
      <c r="F27" s="48"/>
    </row>
    <row r="28" ht="24" customHeight="1" spans="1:6">
      <c r="A28" s="48"/>
      <c r="B28" s="48"/>
      <c r="C28" s="48"/>
      <c r="D28" s="48"/>
      <c r="E28" s="48"/>
      <c r="F28" s="48"/>
    </row>
    <row r="29" ht="24" customHeight="1" spans="1:6">
      <c r="A29" s="124"/>
      <c r="B29" s="125"/>
      <c r="C29" s="124"/>
      <c r="D29" s="124"/>
      <c r="E29" s="48"/>
      <c r="F29" s="4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showGridLines="0" showZeros="0" zoomScale="85" zoomScaleNormal="85" topLeftCell="A22" workbookViewId="0">
      <selection activeCell="K33" sqref="K33"/>
    </sheetView>
  </sheetViews>
  <sheetFormatPr defaultColWidth="6.875" defaultRowHeight="11.25"/>
  <cols>
    <col min="1" max="1" width="18.125" style="89" customWidth="1"/>
    <col min="2" max="2" width="13.25" style="65" customWidth="1"/>
    <col min="3" max="8" width="10" style="65" customWidth="1"/>
    <col min="9" max="11" width="10.875" style="65" customWidth="1"/>
    <col min="12" max="16384" width="6.875" style="65"/>
  </cols>
  <sheetData>
    <row r="1" ht="16.5" customHeight="1" spans="1:11">
      <c r="A1" s="90" t="s">
        <v>94</v>
      </c>
      <c r="B1" s="67"/>
      <c r="C1" s="67"/>
      <c r="D1" s="67"/>
      <c r="E1" s="67"/>
      <c r="F1" s="67"/>
      <c r="G1" s="67"/>
      <c r="H1" s="67"/>
      <c r="I1" s="73"/>
      <c r="J1" s="73"/>
      <c r="K1" s="73"/>
    </row>
    <row r="2" ht="16.5" customHeight="1" spans="1:11">
      <c r="A2" s="67"/>
      <c r="B2" s="67"/>
      <c r="C2" s="67"/>
      <c r="D2" s="67"/>
      <c r="E2" s="67"/>
      <c r="F2" s="67"/>
      <c r="G2" s="67"/>
      <c r="H2" s="67"/>
      <c r="I2" s="73"/>
      <c r="J2" s="73"/>
      <c r="K2" s="73"/>
    </row>
    <row r="3" ht="29.25" customHeight="1" spans="1:11">
      <c r="A3" s="91" t="s">
        <v>95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</row>
    <row r="5" ht="26.25" customHeight="1" spans="1:11">
      <c r="A5" s="94" t="s">
        <v>25</v>
      </c>
      <c r="B5" s="69"/>
      <c r="C5" s="69" t="s">
        <v>96</v>
      </c>
      <c r="D5" s="69"/>
      <c r="E5" s="69"/>
      <c r="F5" s="69" t="s">
        <v>97</v>
      </c>
      <c r="G5" s="69"/>
      <c r="H5" s="69"/>
      <c r="I5" s="69" t="s">
        <v>98</v>
      </c>
      <c r="J5" s="69"/>
      <c r="K5" s="69"/>
    </row>
    <row r="6" s="64" customFormat="1" ht="30.75" customHeight="1" spans="1:11">
      <c r="A6" s="94" t="s">
        <v>30</v>
      </c>
      <c r="B6" s="69" t="s">
        <v>31</v>
      </c>
      <c r="C6" s="69" t="s">
        <v>84</v>
      </c>
      <c r="D6" s="69" t="s">
        <v>87</v>
      </c>
      <c r="E6" s="69" t="s">
        <v>88</v>
      </c>
      <c r="F6" s="69" t="s">
        <v>84</v>
      </c>
      <c r="G6" s="69" t="s">
        <v>87</v>
      </c>
      <c r="H6" s="69" t="s">
        <v>88</v>
      </c>
      <c r="I6" s="69" t="s">
        <v>84</v>
      </c>
      <c r="J6" s="69" t="s">
        <v>87</v>
      </c>
      <c r="K6" s="69" t="s">
        <v>88</v>
      </c>
    </row>
    <row r="7" s="64" customFormat="1" ht="30.75" customHeight="1" spans="1:11">
      <c r="A7" s="95" t="s">
        <v>32</v>
      </c>
      <c r="B7" s="96" t="s">
        <v>33</v>
      </c>
      <c r="C7" s="97">
        <f>D7+E7</f>
        <v>511.23</v>
      </c>
      <c r="D7" s="98">
        <v>489.34</v>
      </c>
      <c r="E7" s="99">
        <v>21.89</v>
      </c>
      <c r="F7" s="97">
        <f ca="1">G7+H7</f>
        <v>744.2</v>
      </c>
      <c r="G7" s="100">
        <v>639.49</v>
      </c>
      <c r="H7" s="100">
        <f ca="1" t="shared" ref="H7:H32" si="0">F7-G7</f>
        <v>104.71</v>
      </c>
      <c r="I7" s="100">
        <f ca="1" t="shared" ref="I7:K9" si="1">(F7-C7)/C7*100</f>
        <v>45.5704868650118</v>
      </c>
      <c r="J7" s="100">
        <f t="shared" si="1"/>
        <v>30.6841868639392</v>
      </c>
      <c r="K7" s="100">
        <f ca="1" t="shared" si="1"/>
        <v>378.346276838739</v>
      </c>
    </row>
    <row r="8" s="64" customFormat="1" ht="39" customHeight="1" spans="1:11">
      <c r="A8" s="95" t="s">
        <v>34</v>
      </c>
      <c r="B8" s="96" t="s">
        <v>35</v>
      </c>
      <c r="C8" s="97">
        <f t="shared" ref="C8:C33" si="2">D8+E8</f>
        <v>511.23</v>
      </c>
      <c r="D8" s="98">
        <v>489.34</v>
      </c>
      <c r="E8" s="99">
        <v>21.89</v>
      </c>
      <c r="F8" s="97">
        <f t="shared" ref="F8:F33" si="3">G8+H8</f>
        <v>742.2</v>
      </c>
      <c r="G8" s="100">
        <v>639.49</v>
      </c>
      <c r="H8" s="100">
        <v>102.71</v>
      </c>
      <c r="I8" s="100">
        <f t="shared" si="1"/>
        <v>45.1792735168124</v>
      </c>
      <c r="J8" s="100">
        <f t="shared" si="1"/>
        <v>30.6841868639392</v>
      </c>
      <c r="K8" s="100">
        <f t="shared" si="1"/>
        <v>369.209684787574</v>
      </c>
    </row>
    <row r="9" s="64" customFormat="1" ht="39" customHeight="1" spans="1:11">
      <c r="A9" s="95" t="s">
        <v>36</v>
      </c>
      <c r="B9" s="96" t="s">
        <v>37</v>
      </c>
      <c r="C9" s="97">
        <f t="shared" si="2"/>
        <v>297.68</v>
      </c>
      <c r="D9" s="98">
        <v>275.79</v>
      </c>
      <c r="E9" s="99">
        <v>21.89</v>
      </c>
      <c r="F9" s="97">
        <f t="shared" si="3"/>
        <v>491.92</v>
      </c>
      <c r="G9" s="100">
        <v>389.21</v>
      </c>
      <c r="H9" s="100">
        <v>102.71</v>
      </c>
      <c r="I9" s="100">
        <f t="shared" si="1"/>
        <v>65.2512765385649</v>
      </c>
      <c r="J9" s="100">
        <f t="shared" si="1"/>
        <v>41.1254940353167</v>
      </c>
      <c r="K9" s="100">
        <f t="shared" si="1"/>
        <v>369.209684787574</v>
      </c>
    </row>
    <row r="10" s="64" customFormat="1" ht="30.75" customHeight="1" spans="1:11">
      <c r="A10" s="95" t="s">
        <v>38</v>
      </c>
      <c r="B10" s="96" t="s">
        <v>39</v>
      </c>
      <c r="C10" s="97">
        <f ca="1" t="shared" si="2"/>
        <v>213.55</v>
      </c>
      <c r="D10" s="98">
        <v>213.55</v>
      </c>
      <c r="E10" s="99">
        <f ca="1" t="shared" ref="E10:E32" si="4">C10-D10</f>
        <v>0</v>
      </c>
      <c r="F10" s="97">
        <f ca="1" t="shared" si="3"/>
        <v>250.28</v>
      </c>
      <c r="G10" s="100">
        <v>250.28</v>
      </c>
      <c r="H10" s="100">
        <f ca="1" t="shared" si="0"/>
        <v>0</v>
      </c>
      <c r="I10" s="100">
        <f ca="1">(F10-C10)/C10*100</f>
        <v>17.1997190353547</v>
      </c>
      <c r="J10" s="100">
        <f>(G10-D10)/D10*100</f>
        <v>17.1997190353547</v>
      </c>
      <c r="K10" s="100">
        <v>0</v>
      </c>
    </row>
    <row r="11" s="64" customFormat="1" ht="30.75" customHeight="1" spans="1:11">
      <c r="A11" s="95" t="s">
        <v>40</v>
      </c>
      <c r="B11" s="96" t="s">
        <v>41</v>
      </c>
      <c r="C11" s="97">
        <f ca="1" t="shared" si="2"/>
        <v>0</v>
      </c>
      <c r="D11" s="101"/>
      <c r="E11" s="99">
        <f ca="1" t="shared" si="4"/>
        <v>0</v>
      </c>
      <c r="F11" s="97">
        <f ca="1" t="shared" si="3"/>
        <v>2</v>
      </c>
      <c r="G11" s="102"/>
      <c r="H11" s="100">
        <f ca="1" t="shared" si="0"/>
        <v>2</v>
      </c>
      <c r="I11" s="100"/>
      <c r="J11" s="100"/>
      <c r="K11" s="100"/>
    </row>
    <row r="12" customFormat="1" ht="30.75" customHeight="1" spans="1:11">
      <c r="A12" s="95" t="s">
        <v>42</v>
      </c>
      <c r="B12" s="96" t="s">
        <v>43</v>
      </c>
      <c r="C12" s="97">
        <f ca="1" t="shared" si="2"/>
        <v>0</v>
      </c>
      <c r="D12" s="101"/>
      <c r="E12" s="99">
        <f ca="1" t="shared" si="4"/>
        <v>0</v>
      </c>
      <c r="F12" s="97">
        <f ca="1" t="shared" si="3"/>
        <v>2</v>
      </c>
      <c r="G12" s="103"/>
      <c r="H12" s="100">
        <f ca="1" t="shared" si="0"/>
        <v>2</v>
      </c>
      <c r="I12" s="100"/>
      <c r="J12" s="100"/>
      <c r="K12" s="100"/>
    </row>
    <row r="13" ht="30.75" customHeight="1" spans="1:11">
      <c r="A13" s="95" t="s">
        <v>44</v>
      </c>
      <c r="B13" s="96" t="s">
        <v>45</v>
      </c>
      <c r="C13" s="97">
        <f ca="1" t="shared" si="2"/>
        <v>124.31</v>
      </c>
      <c r="D13" s="98">
        <v>124.31</v>
      </c>
      <c r="E13" s="99">
        <f ca="1" t="shared" si="4"/>
        <v>0</v>
      </c>
      <c r="F13" s="97">
        <f t="shared" si="3"/>
        <v>116.08</v>
      </c>
      <c r="G13" s="103">
        <v>116.08</v>
      </c>
      <c r="H13" s="100"/>
      <c r="I13" s="100">
        <f ca="1" t="shared" ref="I13:I33" si="5">(F13-C13)/C13*100</f>
        <v>-6.62054541066688</v>
      </c>
      <c r="J13" s="100">
        <f>(G13-D13)/D13*100</f>
        <v>-6.62054541066688</v>
      </c>
      <c r="K13" s="100"/>
    </row>
    <row r="14" ht="30.75" customHeight="1" spans="1:11">
      <c r="A14" s="95" t="s">
        <v>46</v>
      </c>
      <c r="B14" s="96" t="s">
        <v>47</v>
      </c>
      <c r="C14" s="97">
        <f ca="1" t="shared" si="2"/>
        <v>71.33</v>
      </c>
      <c r="D14" s="98">
        <v>71.33</v>
      </c>
      <c r="E14" s="99">
        <f ca="1" t="shared" si="4"/>
        <v>0</v>
      </c>
      <c r="F14" s="97">
        <f t="shared" si="3"/>
        <v>73.76</v>
      </c>
      <c r="G14" s="103">
        <v>73.76</v>
      </c>
      <c r="H14" s="100"/>
      <c r="I14" s="100">
        <f ca="1" t="shared" si="5"/>
        <v>3.40670124772187</v>
      </c>
      <c r="J14" s="100">
        <f>(G14-D14)/D14*100</f>
        <v>3.40670124772187</v>
      </c>
      <c r="K14" s="100"/>
    </row>
    <row r="15" ht="30.75" customHeight="1" spans="1:11">
      <c r="A15" s="95" t="s">
        <v>48</v>
      </c>
      <c r="B15" s="96" t="s">
        <v>49</v>
      </c>
      <c r="C15" s="97">
        <f ca="1" t="shared" si="2"/>
        <v>71.33</v>
      </c>
      <c r="D15" s="98">
        <v>71.33</v>
      </c>
      <c r="E15" s="99">
        <f ca="1" t="shared" si="4"/>
        <v>0</v>
      </c>
      <c r="F15" s="97">
        <f t="shared" si="3"/>
        <v>67.57</v>
      </c>
      <c r="G15" s="103">
        <v>67.57</v>
      </c>
      <c r="H15" s="100"/>
      <c r="I15" s="100">
        <f ca="1" t="shared" si="5"/>
        <v>-5.2712743586149</v>
      </c>
      <c r="J15" s="100">
        <f>(G15-D15)/D15*100</f>
        <v>-5.2712743586149</v>
      </c>
      <c r="K15" s="100"/>
    </row>
    <row r="16" ht="30.75" customHeight="1" spans="1:11">
      <c r="A16" s="95" t="s">
        <v>50</v>
      </c>
      <c r="B16" s="96" t="s">
        <v>51</v>
      </c>
      <c r="C16" s="97">
        <f ca="1" t="shared" si="2"/>
        <v>0</v>
      </c>
      <c r="D16" s="104"/>
      <c r="E16" s="99">
        <f ca="1" t="shared" si="4"/>
        <v>0</v>
      </c>
      <c r="F16" s="97">
        <f t="shared" si="3"/>
        <v>6.19</v>
      </c>
      <c r="G16" s="103">
        <v>6.19</v>
      </c>
      <c r="H16" s="100"/>
      <c r="I16" s="100"/>
      <c r="J16" s="100"/>
      <c r="K16" s="100"/>
    </row>
    <row r="17" ht="30.75" customHeight="1" spans="1:11">
      <c r="A17" s="95" t="s">
        <v>52</v>
      </c>
      <c r="B17" s="96" t="s">
        <v>53</v>
      </c>
      <c r="C17" s="97">
        <f ca="1" t="shared" si="2"/>
        <v>52.98</v>
      </c>
      <c r="D17" s="98">
        <v>52.98</v>
      </c>
      <c r="E17" s="99">
        <f ca="1" t="shared" si="4"/>
        <v>0</v>
      </c>
      <c r="F17" s="97">
        <f ca="1" t="shared" si="3"/>
        <v>42.32</v>
      </c>
      <c r="G17" s="97">
        <v>42.32</v>
      </c>
      <c r="H17" s="100">
        <f ca="1" t="shared" si="0"/>
        <v>0</v>
      </c>
      <c r="I17" s="100">
        <f ca="1" t="shared" si="5"/>
        <v>-20.1208003020007</v>
      </c>
      <c r="J17" s="100">
        <f t="shared" ref="J17:J22" si="6">(G17-D17)/D17*100</f>
        <v>-20.1208003020007</v>
      </c>
      <c r="K17" s="100"/>
    </row>
    <row r="18" ht="30.75" customHeight="1" spans="1:11">
      <c r="A18" s="95" t="s">
        <v>54</v>
      </c>
      <c r="B18" s="96" t="s">
        <v>55</v>
      </c>
      <c r="C18" s="97">
        <f ca="1" t="shared" si="2"/>
        <v>52.98</v>
      </c>
      <c r="D18" s="98">
        <v>52.98</v>
      </c>
      <c r="E18" s="99">
        <f ca="1" t="shared" si="4"/>
        <v>0</v>
      </c>
      <c r="F18" s="97">
        <f ca="1" t="shared" si="3"/>
        <v>42.32</v>
      </c>
      <c r="G18" s="97">
        <v>42.32</v>
      </c>
      <c r="H18" s="100">
        <f ca="1" t="shared" si="0"/>
        <v>0</v>
      </c>
      <c r="I18" s="100">
        <f ca="1" t="shared" si="5"/>
        <v>-20.1208003020007</v>
      </c>
      <c r="J18" s="100">
        <f t="shared" si="6"/>
        <v>-20.1208003020007</v>
      </c>
      <c r="K18" s="100"/>
    </row>
    <row r="19" ht="30.75" customHeight="1" spans="1:11">
      <c r="A19" s="95" t="s">
        <v>56</v>
      </c>
      <c r="B19" s="96" t="s">
        <v>57</v>
      </c>
      <c r="C19" s="97">
        <f ca="1" t="shared" si="2"/>
        <v>32.87</v>
      </c>
      <c r="D19" s="98">
        <v>25.06</v>
      </c>
      <c r="E19" s="99">
        <f ca="1" t="shared" si="4"/>
        <v>7.81</v>
      </c>
      <c r="F19" s="97">
        <f ca="1" t="shared" si="3"/>
        <v>38.41</v>
      </c>
      <c r="G19" s="105">
        <v>33.41</v>
      </c>
      <c r="H19" s="100">
        <f ca="1" t="shared" si="0"/>
        <v>5</v>
      </c>
      <c r="I19" s="100">
        <f ca="1" t="shared" si="5"/>
        <v>16.8542744143596</v>
      </c>
      <c r="J19" s="100">
        <f t="shared" si="6"/>
        <v>33.3200319233839</v>
      </c>
      <c r="K19" s="100">
        <f ca="1" t="shared" ref="K19:K29" si="7">(H19-E19)/E19*100</f>
        <v>-35.9795134443022</v>
      </c>
    </row>
    <row r="20" ht="30.75" customHeight="1" spans="1:11">
      <c r="A20" s="95" t="s">
        <v>58</v>
      </c>
      <c r="B20" s="96" t="s">
        <v>59</v>
      </c>
      <c r="C20" s="97">
        <f ca="1" t="shared" si="2"/>
        <v>32.87</v>
      </c>
      <c r="D20" s="98">
        <v>25.06</v>
      </c>
      <c r="E20" s="99">
        <f ca="1" t="shared" si="4"/>
        <v>7.81</v>
      </c>
      <c r="F20" s="97">
        <f ca="1" t="shared" si="3"/>
        <v>38.41</v>
      </c>
      <c r="G20" s="105">
        <v>33.41</v>
      </c>
      <c r="H20" s="100">
        <f ca="1" t="shared" si="0"/>
        <v>5</v>
      </c>
      <c r="I20" s="100">
        <f ca="1" t="shared" si="5"/>
        <v>16.8542744143596</v>
      </c>
      <c r="J20" s="100">
        <f t="shared" si="6"/>
        <v>33.3200319233839</v>
      </c>
      <c r="K20" s="100">
        <f ca="1" t="shared" si="7"/>
        <v>-35.9795134443022</v>
      </c>
    </row>
    <row r="21" ht="30.75" customHeight="1" spans="1:11">
      <c r="A21" s="95" t="s">
        <v>60</v>
      </c>
      <c r="B21" s="96" t="s">
        <v>61</v>
      </c>
      <c r="C21" s="97">
        <f ca="1" t="shared" si="2"/>
        <v>32.87</v>
      </c>
      <c r="D21" s="98">
        <v>25.06</v>
      </c>
      <c r="E21" s="99">
        <f ca="1" t="shared" si="4"/>
        <v>7.81</v>
      </c>
      <c r="F21" s="97">
        <f ca="1" t="shared" si="3"/>
        <v>38.41</v>
      </c>
      <c r="G21" s="105">
        <v>33.41</v>
      </c>
      <c r="H21" s="100">
        <f ca="1" t="shared" si="0"/>
        <v>5</v>
      </c>
      <c r="I21" s="100">
        <f ca="1" t="shared" si="5"/>
        <v>16.8542744143596</v>
      </c>
      <c r="J21" s="100">
        <f t="shared" si="6"/>
        <v>33.3200319233839</v>
      </c>
      <c r="K21" s="100">
        <f ca="1" t="shared" si="7"/>
        <v>-35.9795134443022</v>
      </c>
    </row>
    <row r="22" ht="30.75" customHeight="1" spans="1:11">
      <c r="A22" s="95" t="s">
        <v>62</v>
      </c>
      <c r="B22" s="96" t="s">
        <v>63</v>
      </c>
      <c r="C22" s="97">
        <f ca="1" t="shared" si="2"/>
        <v>17.16</v>
      </c>
      <c r="D22" s="98">
        <v>2.16</v>
      </c>
      <c r="E22" s="99">
        <f ca="1" t="shared" si="4"/>
        <v>15</v>
      </c>
      <c r="F22" s="97">
        <f ca="1" t="shared" si="3"/>
        <v>136.81</v>
      </c>
      <c r="G22" s="105">
        <v>35.46</v>
      </c>
      <c r="H22" s="100">
        <f ca="1" t="shared" si="0"/>
        <v>101.35</v>
      </c>
      <c r="I22" s="100">
        <f ca="1" t="shared" si="5"/>
        <v>697.261072261072</v>
      </c>
      <c r="J22" s="100">
        <f t="shared" si="6"/>
        <v>1541.66666666667</v>
      </c>
      <c r="K22" s="100">
        <f ca="1" t="shared" si="7"/>
        <v>575.666666666667</v>
      </c>
    </row>
    <row r="23" ht="30.75" customHeight="1" spans="1:11">
      <c r="A23" s="95" t="s">
        <v>64</v>
      </c>
      <c r="B23" s="96" t="s">
        <v>65</v>
      </c>
      <c r="C23" s="97">
        <f ca="1" t="shared" si="2"/>
        <v>5</v>
      </c>
      <c r="D23" s="98">
        <v>0</v>
      </c>
      <c r="E23" s="99">
        <f ca="1" t="shared" si="4"/>
        <v>5</v>
      </c>
      <c r="F23" s="97">
        <f ca="1" t="shared" si="3"/>
        <v>6.35</v>
      </c>
      <c r="G23" s="105"/>
      <c r="H23" s="100">
        <f ca="1" t="shared" si="0"/>
        <v>6.35</v>
      </c>
      <c r="I23" s="100">
        <f ca="1" t="shared" si="5"/>
        <v>27</v>
      </c>
      <c r="J23" s="100"/>
      <c r="K23" s="100">
        <f ca="1" t="shared" si="7"/>
        <v>27</v>
      </c>
    </row>
    <row r="24" ht="30.75" customHeight="1" spans="1:11">
      <c r="A24" s="95" t="s">
        <v>66</v>
      </c>
      <c r="B24" s="96" t="s">
        <v>67</v>
      </c>
      <c r="C24" s="97">
        <f ca="1" t="shared" si="2"/>
        <v>5</v>
      </c>
      <c r="D24" s="98">
        <v>0</v>
      </c>
      <c r="E24" s="99">
        <f ca="1" t="shared" si="4"/>
        <v>5</v>
      </c>
      <c r="F24" s="97">
        <f ca="1" t="shared" si="3"/>
        <v>6.35</v>
      </c>
      <c r="G24" s="105"/>
      <c r="H24" s="100">
        <f ca="1" t="shared" si="0"/>
        <v>6.35</v>
      </c>
      <c r="I24" s="100">
        <f ca="1" t="shared" si="5"/>
        <v>27</v>
      </c>
      <c r="J24" s="100"/>
      <c r="K24" s="100">
        <f ca="1" t="shared" si="7"/>
        <v>27</v>
      </c>
    </row>
    <row r="25" ht="30.75" customHeight="1" spans="1:11">
      <c r="A25" s="95" t="s">
        <v>68</v>
      </c>
      <c r="B25" s="96" t="s">
        <v>69</v>
      </c>
      <c r="C25" s="97">
        <f ca="1" t="shared" si="2"/>
        <v>12.16</v>
      </c>
      <c r="D25" s="98">
        <v>2.16</v>
      </c>
      <c r="E25" s="99">
        <f ca="1" t="shared" si="4"/>
        <v>10</v>
      </c>
      <c r="F25" s="97">
        <f t="shared" si="3"/>
        <v>130.46</v>
      </c>
      <c r="G25" s="105">
        <v>35.46</v>
      </c>
      <c r="H25" s="100">
        <v>95</v>
      </c>
      <c r="I25" s="100">
        <f ca="1" t="shared" si="5"/>
        <v>972.861842105263</v>
      </c>
      <c r="J25" s="100">
        <f t="shared" ref="J25:J33" si="8">(G25-D25)/D25*100</f>
        <v>1541.66666666667</v>
      </c>
      <c r="K25" s="100">
        <f ca="1" t="shared" si="7"/>
        <v>850</v>
      </c>
    </row>
    <row r="26" ht="30.75" customHeight="1" spans="1:11">
      <c r="A26" s="95" t="s">
        <v>70</v>
      </c>
      <c r="B26" s="96" t="s">
        <v>71</v>
      </c>
      <c r="C26" s="97">
        <f ca="1" t="shared" si="2"/>
        <v>12.16</v>
      </c>
      <c r="D26" s="98">
        <v>2.16</v>
      </c>
      <c r="E26" s="99">
        <f ca="1" t="shared" si="4"/>
        <v>10</v>
      </c>
      <c r="F26" s="97">
        <f ca="1" t="shared" si="3"/>
        <v>130.46</v>
      </c>
      <c r="G26" s="105">
        <v>35.46</v>
      </c>
      <c r="H26" s="100">
        <f ca="1" t="shared" si="0"/>
        <v>95</v>
      </c>
      <c r="I26" s="100">
        <f ca="1" t="shared" si="5"/>
        <v>972.861842105263</v>
      </c>
      <c r="J26" s="100">
        <f t="shared" si="8"/>
        <v>1541.66666666667</v>
      </c>
      <c r="K26" s="100">
        <f ca="1" t="shared" si="7"/>
        <v>850</v>
      </c>
    </row>
    <row r="27" ht="30.75" customHeight="1" spans="1:11">
      <c r="A27" s="95" t="s">
        <v>72</v>
      </c>
      <c r="B27" s="96" t="s">
        <v>73</v>
      </c>
      <c r="C27" s="97">
        <f ca="1" t="shared" si="2"/>
        <v>80.25</v>
      </c>
      <c r="D27" s="98">
        <v>5.98</v>
      </c>
      <c r="E27" s="99">
        <f ca="1" t="shared" si="4"/>
        <v>74.27</v>
      </c>
      <c r="F27" s="97">
        <f ca="1" t="shared" si="3"/>
        <v>143.64</v>
      </c>
      <c r="G27" s="105">
        <v>44.52</v>
      </c>
      <c r="H27" s="100">
        <f ca="1" t="shared" si="0"/>
        <v>99.12</v>
      </c>
      <c r="I27" s="100">
        <f ca="1" t="shared" si="5"/>
        <v>78.9906542056075</v>
      </c>
      <c r="J27" s="100">
        <f t="shared" si="8"/>
        <v>644.481605351171</v>
      </c>
      <c r="K27" s="100">
        <f ca="1" t="shared" si="7"/>
        <v>33.4590009425071</v>
      </c>
    </row>
    <row r="28" ht="30.75" customHeight="1" spans="1:11">
      <c r="A28" s="95" t="s">
        <v>74</v>
      </c>
      <c r="B28" s="96" t="s">
        <v>75</v>
      </c>
      <c r="C28" s="97">
        <f ca="1" t="shared" si="2"/>
        <v>80.25</v>
      </c>
      <c r="D28" s="98">
        <v>5.98</v>
      </c>
      <c r="E28" s="99">
        <f ca="1" t="shared" si="4"/>
        <v>74.27</v>
      </c>
      <c r="F28" s="97">
        <f ca="1" t="shared" si="3"/>
        <v>143.64</v>
      </c>
      <c r="G28" s="105">
        <v>44.52</v>
      </c>
      <c r="H28" s="100">
        <f ca="1" t="shared" si="0"/>
        <v>99.12</v>
      </c>
      <c r="I28" s="100">
        <f ca="1" t="shared" si="5"/>
        <v>78.9906542056075</v>
      </c>
      <c r="J28" s="100">
        <f t="shared" si="8"/>
        <v>644.481605351171</v>
      </c>
      <c r="K28" s="100">
        <f ca="1" t="shared" si="7"/>
        <v>33.4590009425071</v>
      </c>
    </row>
    <row r="29" ht="30.75" customHeight="1" spans="1:11">
      <c r="A29" s="95" t="s">
        <v>76</v>
      </c>
      <c r="B29" s="96" t="s">
        <v>77</v>
      </c>
      <c r="C29" s="97">
        <f ca="1" t="shared" si="2"/>
        <v>80.25</v>
      </c>
      <c r="D29" s="98">
        <v>5.98</v>
      </c>
      <c r="E29" s="99">
        <f ca="1" t="shared" si="4"/>
        <v>74.27</v>
      </c>
      <c r="F29" s="97">
        <f ca="1" t="shared" si="3"/>
        <v>44.52</v>
      </c>
      <c r="G29" s="105">
        <v>44.52</v>
      </c>
      <c r="H29" s="100">
        <f ca="1" t="shared" si="0"/>
        <v>0</v>
      </c>
      <c r="I29" s="100">
        <f ca="1" t="shared" si="5"/>
        <v>-44.5233644859813</v>
      </c>
      <c r="J29" s="100">
        <f t="shared" si="8"/>
        <v>644.481605351171</v>
      </c>
      <c r="K29" s="100">
        <f ca="1" t="shared" si="7"/>
        <v>-100</v>
      </c>
    </row>
    <row r="30" ht="30.75" customHeight="1" spans="1:11">
      <c r="A30" s="95" t="s">
        <v>78</v>
      </c>
      <c r="B30" s="96" t="s">
        <v>79</v>
      </c>
      <c r="C30" s="97">
        <f ca="1" t="shared" si="2"/>
        <v>28.42</v>
      </c>
      <c r="D30" s="97">
        <v>28.42</v>
      </c>
      <c r="E30" s="99">
        <f ca="1" t="shared" si="4"/>
        <v>0</v>
      </c>
      <c r="F30" s="97">
        <f ca="1" t="shared" si="3"/>
        <v>27.03</v>
      </c>
      <c r="G30" s="97">
        <v>27.03</v>
      </c>
      <c r="H30" s="100">
        <f ca="1" t="shared" si="0"/>
        <v>0</v>
      </c>
      <c r="I30" s="100">
        <f ca="1" t="shared" si="5"/>
        <v>-4.89092188599578</v>
      </c>
      <c r="J30" s="100">
        <f t="shared" si="8"/>
        <v>-4.89092188599578</v>
      </c>
      <c r="K30" s="100"/>
    </row>
    <row r="31" ht="30.75" customHeight="1" spans="1:11">
      <c r="A31" s="95" t="s">
        <v>80</v>
      </c>
      <c r="B31" s="96" t="s">
        <v>81</v>
      </c>
      <c r="C31" s="97">
        <f ca="1" t="shared" si="2"/>
        <v>28.42</v>
      </c>
      <c r="D31" s="97">
        <v>28.42</v>
      </c>
      <c r="E31" s="99">
        <f ca="1" t="shared" si="4"/>
        <v>0</v>
      </c>
      <c r="F31" s="97">
        <f ca="1" t="shared" si="3"/>
        <v>27.03</v>
      </c>
      <c r="G31" s="97">
        <v>27.03</v>
      </c>
      <c r="H31" s="100">
        <f ca="1" t="shared" si="0"/>
        <v>0</v>
      </c>
      <c r="I31" s="100">
        <f ca="1" t="shared" si="5"/>
        <v>-4.89092188599578</v>
      </c>
      <c r="J31" s="100">
        <f t="shared" si="8"/>
        <v>-4.89092188599578</v>
      </c>
      <c r="K31" s="100"/>
    </row>
    <row r="32" ht="33.95" customHeight="1" spans="1:11">
      <c r="A32" s="106" t="s">
        <v>82</v>
      </c>
      <c r="B32" s="107" t="s">
        <v>83</v>
      </c>
      <c r="C32" s="97">
        <f ca="1" t="shared" si="2"/>
        <v>28.42</v>
      </c>
      <c r="D32" s="97">
        <v>28.42</v>
      </c>
      <c r="E32" s="99">
        <f ca="1" t="shared" si="4"/>
        <v>0</v>
      </c>
      <c r="F32" s="97">
        <f ca="1" t="shared" si="3"/>
        <v>27.03</v>
      </c>
      <c r="G32" s="97">
        <v>27.03</v>
      </c>
      <c r="H32" s="100">
        <f ca="1" t="shared" si="0"/>
        <v>0</v>
      </c>
      <c r="I32" s="100">
        <f ca="1" t="shared" si="5"/>
        <v>-4.89092188599578</v>
      </c>
      <c r="J32" s="100">
        <f t="shared" si="8"/>
        <v>-4.89092188599578</v>
      </c>
      <c r="K32" s="100"/>
    </row>
    <row r="33" ht="33.95" customHeight="1" spans="1:11">
      <c r="A33" s="108"/>
      <c r="B33" s="109" t="s">
        <v>84</v>
      </c>
      <c r="C33" s="110">
        <f ca="1" t="shared" si="2"/>
        <v>794.24</v>
      </c>
      <c r="D33" s="111">
        <f>D7+D13+D19+D22+D27+D30</f>
        <v>675.27</v>
      </c>
      <c r="E33" s="111">
        <f ca="1">E7+E13+E19+E22+E27+E30</f>
        <v>118.97</v>
      </c>
      <c r="F33" s="110">
        <f ca="1" t="shared" si="3"/>
        <v>1206.17</v>
      </c>
      <c r="G33" s="111">
        <f t="shared" ref="G33" si="9">G7+G13+G19+G22+G27+G30</f>
        <v>895.99</v>
      </c>
      <c r="H33" s="111">
        <f ca="1">H7+H13+H19+H22+H27</f>
        <v>310.18</v>
      </c>
      <c r="I33" s="113">
        <f ca="1" t="shared" si="5"/>
        <v>51.8646756647865</v>
      </c>
      <c r="J33" s="113">
        <f t="shared" si="8"/>
        <v>32.6861847853451</v>
      </c>
      <c r="K33" s="113">
        <f ca="1">(H33-E33)/E33*100</f>
        <v>160.721190216021</v>
      </c>
    </row>
    <row r="34" spans="3:11">
      <c r="C34" s="112"/>
      <c r="D34" s="112"/>
      <c r="E34" s="112"/>
      <c r="F34" s="112"/>
      <c r="G34" s="112"/>
      <c r="H34" s="112"/>
      <c r="I34" s="112"/>
      <c r="J34" s="112"/>
      <c r="K34" s="112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9" workbookViewId="0">
      <selection activeCell="B9" sqref="B9: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2.5" customHeight="1" spans="1:3">
      <c r="A1" s="77" t="s">
        <v>99</v>
      </c>
      <c r="B1" s="78"/>
      <c r="C1" s="78"/>
    </row>
    <row r="2" ht="43.5" customHeight="1" spans="1:5">
      <c r="A2" s="79" t="s">
        <v>100</v>
      </c>
      <c r="B2" s="79"/>
      <c r="C2" s="79"/>
      <c r="D2" s="80"/>
      <c r="E2" s="80"/>
    </row>
    <row r="3" ht="20.25" customHeight="1" spans="3:3">
      <c r="C3" s="81" t="s">
        <v>2</v>
      </c>
    </row>
    <row r="4" ht="23.25" customHeight="1" spans="1:3">
      <c r="A4" s="82" t="s">
        <v>101</v>
      </c>
      <c r="B4" s="82" t="s">
        <v>6</v>
      </c>
      <c r="C4" s="82" t="s">
        <v>102</v>
      </c>
    </row>
    <row r="5" ht="23.25" customHeight="1" spans="1:3">
      <c r="A5" s="83" t="s">
        <v>103</v>
      </c>
      <c r="B5" s="84">
        <v>623.04</v>
      </c>
      <c r="C5" s="83"/>
    </row>
    <row r="6" ht="23.25" customHeight="1" spans="1:3">
      <c r="A6" s="83" t="s">
        <v>104</v>
      </c>
      <c r="B6" s="85">
        <v>188.23</v>
      </c>
      <c r="C6" s="83"/>
    </row>
    <row r="7" ht="23.25" customHeight="1" spans="1:3">
      <c r="A7" s="83" t="s">
        <v>105</v>
      </c>
      <c r="B7" s="86">
        <v>113.15</v>
      </c>
      <c r="C7" s="83"/>
    </row>
    <row r="8" ht="23.25" customHeight="1" spans="1:3">
      <c r="A8" s="83" t="s">
        <v>106</v>
      </c>
      <c r="B8" s="87">
        <v>15.69</v>
      </c>
      <c r="C8" s="83"/>
    </row>
    <row r="9" ht="23.25" customHeight="1" spans="1:3">
      <c r="A9" s="83" t="s">
        <v>107</v>
      </c>
      <c r="B9" s="84">
        <v>78.58</v>
      </c>
      <c r="C9" s="83"/>
    </row>
    <row r="10" ht="23.25" customHeight="1" spans="1:3">
      <c r="A10" s="83" t="s">
        <v>108</v>
      </c>
      <c r="B10" s="85">
        <v>67.57</v>
      </c>
      <c r="C10" s="83"/>
    </row>
    <row r="11" ht="23.25" customHeight="1" spans="1:3">
      <c r="A11" s="83" t="s">
        <v>109</v>
      </c>
      <c r="B11" s="86">
        <v>6.19</v>
      </c>
      <c r="C11" s="83"/>
    </row>
    <row r="12" ht="23.25" customHeight="1" spans="1:3">
      <c r="A12" s="83" t="s">
        <v>110</v>
      </c>
      <c r="B12" s="84">
        <v>20.07</v>
      </c>
      <c r="C12" s="83"/>
    </row>
    <row r="13" ht="23.25" customHeight="1" spans="1:3">
      <c r="A13" s="83" t="s">
        <v>111</v>
      </c>
      <c r="B13" s="85"/>
      <c r="C13" s="83"/>
    </row>
    <row r="14" ht="23.25" customHeight="1" spans="1:3">
      <c r="A14" s="83" t="s">
        <v>112</v>
      </c>
      <c r="B14" s="86">
        <v>1.01</v>
      </c>
      <c r="C14" s="83"/>
    </row>
    <row r="15" ht="23.25" customHeight="1" spans="1:3">
      <c r="A15" s="83" t="s">
        <v>83</v>
      </c>
      <c r="B15" s="84">
        <v>27.03</v>
      </c>
      <c r="C15" s="83"/>
    </row>
    <row r="16" ht="23.25" customHeight="1" spans="1:3">
      <c r="A16" s="83" t="s">
        <v>113</v>
      </c>
      <c r="B16" s="85">
        <v>105.52</v>
      </c>
      <c r="C16" s="83"/>
    </row>
    <row r="17" ht="23.25" customHeight="1" spans="1:3">
      <c r="A17" s="83" t="s">
        <v>114</v>
      </c>
      <c r="B17" s="86">
        <v>203.83</v>
      </c>
      <c r="C17" s="83"/>
    </row>
    <row r="18" ht="23.25" customHeight="1" spans="1:3">
      <c r="A18" s="83" t="s">
        <v>115</v>
      </c>
      <c r="B18" s="84">
        <v>106.34</v>
      </c>
      <c r="C18" s="83"/>
    </row>
    <row r="19" ht="23.25" customHeight="1" spans="1:3">
      <c r="A19" s="83" t="s">
        <v>116</v>
      </c>
      <c r="B19" s="85">
        <v>20</v>
      </c>
      <c r="C19" s="83"/>
    </row>
    <row r="20" ht="23.25" customHeight="1" spans="1:3">
      <c r="A20" s="83" t="s">
        <v>117</v>
      </c>
      <c r="B20" s="86"/>
      <c r="C20" s="83"/>
    </row>
    <row r="21" ht="23.25" customHeight="1" spans="1:3">
      <c r="A21" s="83" t="s">
        <v>118</v>
      </c>
      <c r="B21" s="84">
        <v>1</v>
      </c>
      <c r="C21" s="83"/>
    </row>
    <row r="22" ht="23.25" customHeight="1" spans="1:3">
      <c r="A22" s="83" t="s">
        <v>119</v>
      </c>
      <c r="B22" s="85"/>
      <c r="C22" s="83"/>
    </row>
    <row r="23" ht="23.25" customHeight="1" spans="1:3">
      <c r="A23" s="83" t="s">
        <v>120</v>
      </c>
      <c r="B23" s="86">
        <v>6.5</v>
      </c>
      <c r="C23" s="83"/>
    </row>
    <row r="24" ht="23.25" customHeight="1" spans="1:3">
      <c r="A24" s="83" t="s">
        <v>121</v>
      </c>
      <c r="B24" s="84">
        <v>2.5</v>
      </c>
      <c r="C24" s="83"/>
    </row>
    <row r="25" ht="23.25" customHeight="1" spans="1:3">
      <c r="A25" s="83" t="s">
        <v>122</v>
      </c>
      <c r="B25" s="85"/>
      <c r="C25" s="83"/>
    </row>
    <row r="26" ht="23.25" customHeight="1" spans="1:3">
      <c r="A26" s="83" t="s">
        <v>123</v>
      </c>
      <c r="B26" s="86"/>
      <c r="C26" s="83"/>
    </row>
    <row r="27" ht="23.25" customHeight="1" spans="1:3">
      <c r="A27" s="83" t="s">
        <v>124</v>
      </c>
      <c r="B27" s="84">
        <v>5</v>
      </c>
      <c r="C27" s="83"/>
    </row>
    <row r="28" ht="23.25" customHeight="1" spans="1:3">
      <c r="A28" s="83" t="s">
        <v>125</v>
      </c>
      <c r="B28" s="85"/>
      <c r="C28" s="83"/>
    </row>
    <row r="29" ht="23.25" customHeight="1" spans="1:3">
      <c r="A29" s="83" t="s">
        <v>126</v>
      </c>
      <c r="B29" s="86">
        <v>20</v>
      </c>
      <c r="C29" s="83"/>
    </row>
    <row r="30" ht="23.25" customHeight="1" spans="1:3">
      <c r="A30" s="83" t="s">
        <v>127</v>
      </c>
      <c r="B30" s="84"/>
      <c r="C30" s="83"/>
    </row>
    <row r="31" ht="23.25" customHeight="1" spans="1:3">
      <c r="A31" s="83" t="s">
        <v>128</v>
      </c>
      <c r="B31" s="85"/>
      <c r="C31" s="83"/>
    </row>
    <row r="32" ht="23.25" customHeight="1" spans="1:3">
      <c r="A32" s="83" t="s">
        <v>129</v>
      </c>
      <c r="B32" s="86">
        <v>1.38</v>
      </c>
      <c r="C32" s="83"/>
    </row>
    <row r="33" ht="23.25" customHeight="1" spans="1:3">
      <c r="A33" s="83" t="s">
        <v>130</v>
      </c>
      <c r="B33" s="84">
        <v>3</v>
      </c>
      <c r="C33" s="83"/>
    </row>
    <row r="34" ht="23.25" customHeight="1" spans="1:3">
      <c r="A34" s="83" t="s">
        <v>131</v>
      </c>
      <c r="B34" s="85"/>
      <c r="C34" s="83"/>
    </row>
    <row r="35" ht="23.25" customHeight="1" spans="1:3">
      <c r="A35" s="83" t="s">
        <v>132</v>
      </c>
      <c r="B35" s="86"/>
      <c r="C35" s="83"/>
    </row>
    <row r="36" ht="23.25" customHeight="1" spans="1:3">
      <c r="A36" s="83" t="s">
        <v>133</v>
      </c>
      <c r="B36" s="84"/>
      <c r="C36" s="83"/>
    </row>
    <row r="37" ht="23.25" customHeight="1" spans="1:3">
      <c r="A37" s="83" t="s">
        <v>134</v>
      </c>
      <c r="B37" s="85"/>
      <c r="C37" s="83"/>
    </row>
    <row r="38" ht="23.25" customHeight="1" spans="1:3">
      <c r="A38" s="83" t="s">
        <v>135</v>
      </c>
      <c r="B38" s="86">
        <v>3</v>
      </c>
      <c r="C38" s="83"/>
    </row>
    <row r="39" ht="23.25" customHeight="1" spans="1:3">
      <c r="A39" s="83" t="s">
        <v>136</v>
      </c>
      <c r="B39" s="84">
        <v>3.22</v>
      </c>
      <c r="C39" s="83"/>
    </row>
    <row r="40" ht="23.25" customHeight="1" spans="1:3">
      <c r="A40" s="83" t="s">
        <v>137</v>
      </c>
      <c r="B40" s="85">
        <v>6.59</v>
      </c>
      <c r="C40" s="83"/>
    </row>
    <row r="41" ht="23.25" customHeight="1" spans="1:3">
      <c r="A41" s="83" t="s">
        <v>138</v>
      </c>
      <c r="B41" s="86">
        <v>9.3</v>
      </c>
      <c r="C41" s="83"/>
    </row>
    <row r="42" ht="23.25" customHeight="1" spans="1:3">
      <c r="A42" s="83" t="s">
        <v>139</v>
      </c>
      <c r="B42" s="84">
        <v>15</v>
      </c>
      <c r="C42" s="83"/>
    </row>
    <row r="43" ht="23.25" customHeight="1" spans="1:3">
      <c r="A43" s="83" t="s">
        <v>140</v>
      </c>
      <c r="B43" s="85"/>
      <c r="C43" s="83"/>
    </row>
    <row r="44" ht="23.25" customHeight="1" spans="1:3">
      <c r="A44" s="88" t="s">
        <v>141</v>
      </c>
      <c r="B44" s="86">
        <v>1</v>
      </c>
      <c r="C44" s="83"/>
    </row>
    <row r="45" ht="23.25" customHeight="1" spans="1:3">
      <c r="A45" s="83" t="s">
        <v>142</v>
      </c>
      <c r="B45" s="84">
        <v>69.04</v>
      </c>
      <c r="C45" s="83"/>
    </row>
    <row r="46" ht="23.25" customHeight="1" spans="1:3">
      <c r="A46" s="83" t="s">
        <v>143</v>
      </c>
      <c r="B46" s="85"/>
      <c r="C46" s="83"/>
    </row>
    <row r="47" ht="23.25" customHeight="1" spans="1:3">
      <c r="A47" s="83" t="s">
        <v>144</v>
      </c>
      <c r="B47" s="86"/>
      <c r="C47" s="83"/>
    </row>
    <row r="48" ht="23.25" customHeight="1" spans="1:3">
      <c r="A48" s="83" t="s">
        <v>145</v>
      </c>
      <c r="B48" s="84"/>
      <c r="C48" s="83"/>
    </row>
    <row r="49" ht="23.25" customHeight="1" spans="1:3">
      <c r="A49" s="83" t="s">
        <v>146</v>
      </c>
      <c r="B49" s="85"/>
      <c r="C49" s="83"/>
    </row>
    <row r="50" ht="23.25" customHeight="1" spans="1:3">
      <c r="A50" s="83" t="s">
        <v>147</v>
      </c>
      <c r="B50" s="86">
        <v>69.04</v>
      </c>
      <c r="C50" s="83"/>
    </row>
    <row r="51" ht="23.25" customHeight="1" spans="1:3">
      <c r="A51" s="83" t="s">
        <v>148</v>
      </c>
      <c r="B51" s="84"/>
      <c r="C51" s="83"/>
    </row>
    <row r="52" ht="23.25" customHeight="1" spans="1:3">
      <c r="A52" s="83" t="s">
        <v>149</v>
      </c>
      <c r="B52" s="85"/>
      <c r="C52" s="83"/>
    </row>
    <row r="53" ht="23.25" customHeight="1" spans="1:3">
      <c r="A53" s="83" t="s">
        <v>150</v>
      </c>
      <c r="B53" s="86"/>
      <c r="C53" s="83"/>
    </row>
    <row r="54" ht="23.25" customHeight="1" spans="1:3">
      <c r="A54" s="83" t="s">
        <v>151</v>
      </c>
      <c r="B54" s="84"/>
      <c r="C54" s="83"/>
    </row>
    <row r="55" ht="23.25" customHeight="1" spans="1:3">
      <c r="A55" s="83" t="s">
        <v>152</v>
      </c>
      <c r="B55" s="85"/>
      <c r="C55" s="83"/>
    </row>
    <row r="56" ht="23.25" customHeight="1" spans="1:3">
      <c r="A56" s="83" t="s">
        <v>153</v>
      </c>
      <c r="B56" s="86"/>
      <c r="C56" s="83"/>
    </row>
    <row r="57" ht="23.25" customHeight="1" spans="1:3">
      <c r="A57" s="82" t="s">
        <v>84</v>
      </c>
      <c r="B57" s="84">
        <f>B5+B17+B45</f>
        <v>895.91</v>
      </c>
      <c r="C57" s="8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C15" sqref="C15"/>
    </sheetView>
  </sheetViews>
  <sheetFormatPr defaultColWidth="6.875" defaultRowHeight="11.25"/>
  <cols>
    <col min="1" max="1" width="18.125" style="65" customWidth="1"/>
    <col min="2" max="2" width="15.375" style="65" customWidth="1"/>
    <col min="3" max="11" width="9.875" style="65" customWidth="1"/>
    <col min="12" max="16384" width="6.875" style="65"/>
  </cols>
  <sheetData>
    <row r="1" ht="16.5" customHeight="1" spans="1:11">
      <c r="A1" s="66" t="s">
        <v>154</v>
      </c>
      <c r="B1" s="67"/>
      <c r="C1" s="67"/>
      <c r="D1" s="67"/>
      <c r="E1" s="67"/>
      <c r="F1" s="67"/>
      <c r="G1" s="67"/>
      <c r="H1" s="67"/>
      <c r="I1" s="67"/>
      <c r="J1" s="73"/>
      <c r="K1" s="73"/>
    </row>
    <row r="2" ht="16.5" customHeight="1" spans="1:11">
      <c r="A2" s="67"/>
      <c r="B2" s="67"/>
      <c r="C2" s="67"/>
      <c r="D2" s="67"/>
      <c r="E2" s="67"/>
      <c r="F2" s="67"/>
      <c r="G2" s="67"/>
      <c r="H2" s="67"/>
      <c r="I2" s="67"/>
      <c r="J2" s="73"/>
      <c r="K2" s="73"/>
    </row>
    <row r="3" ht="29.25" customHeight="1" spans="1:11">
      <c r="A3" s="68" t="s">
        <v>155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48"/>
      <c r="B4" s="48"/>
      <c r="C4" s="48"/>
      <c r="D4" s="48"/>
      <c r="E4" s="48"/>
      <c r="F4" s="48"/>
      <c r="G4" s="48"/>
      <c r="H4" s="48"/>
      <c r="I4" s="48"/>
      <c r="J4" s="74" t="s">
        <v>2</v>
      </c>
      <c r="K4" s="74"/>
    </row>
    <row r="5" ht="26.25" customHeight="1" spans="1:11">
      <c r="A5" s="69" t="s">
        <v>25</v>
      </c>
      <c r="B5" s="69"/>
      <c r="C5" s="69" t="s">
        <v>96</v>
      </c>
      <c r="D5" s="69"/>
      <c r="E5" s="69"/>
      <c r="F5" s="69" t="s">
        <v>97</v>
      </c>
      <c r="G5" s="69"/>
      <c r="H5" s="69"/>
      <c r="I5" s="69" t="s">
        <v>156</v>
      </c>
      <c r="J5" s="69"/>
      <c r="K5" s="69"/>
    </row>
    <row r="6" s="64" customFormat="1" ht="27.75" customHeight="1" spans="1:11">
      <c r="A6" s="69" t="s">
        <v>30</v>
      </c>
      <c r="B6" s="69" t="s">
        <v>31</v>
      </c>
      <c r="C6" s="69" t="s">
        <v>84</v>
      </c>
      <c r="D6" s="69" t="s">
        <v>87</v>
      </c>
      <c r="E6" s="69" t="s">
        <v>88</v>
      </c>
      <c r="F6" s="69" t="s">
        <v>84</v>
      </c>
      <c r="G6" s="69" t="s">
        <v>87</v>
      </c>
      <c r="H6" s="69" t="s">
        <v>88</v>
      </c>
      <c r="I6" s="69" t="s">
        <v>84</v>
      </c>
      <c r="J6" s="69" t="s">
        <v>87</v>
      </c>
      <c r="K6" s="69" t="s">
        <v>88</v>
      </c>
    </row>
    <row r="7" s="64" customFormat="1" ht="30" customHeight="1" spans="1:11">
      <c r="A7" s="70"/>
      <c r="B7" s="71"/>
      <c r="C7" s="71"/>
      <c r="D7" s="71"/>
      <c r="E7" s="71"/>
      <c r="F7" s="71"/>
      <c r="G7" s="71"/>
      <c r="H7" s="71"/>
      <c r="I7" s="71"/>
      <c r="J7" s="75"/>
      <c r="K7" s="75"/>
    </row>
    <row r="8" s="64" customFormat="1" ht="30" customHeight="1" spans="1:11">
      <c r="A8" s="70"/>
      <c r="B8" s="71"/>
      <c r="C8" s="71"/>
      <c r="D8" s="71"/>
      <c r="E8" s="71"/>
      <c r="F8" s="71"/>
      <c r="G8" s="71"/>
      <c r="H8" s="71"/>
      <c r="I8" s="71"/>
      <c r="J8" s="75"/>
      <c r="K8" s="75"/>
    </row>
    <row r="9" s="64" customFormat="1" ht="30" customHeight="1" spans="1:11">
      <c r="A9" s="70"/>
      <c r="B9" s="71"/>
      <c r="C9" s="71"/>
      <c r="D9" s="71"/>
      <c r="E9" s="71"/>
      <c r="F9" s="71"/>
      <c r="G9" s="71"/>
      <c r="H9" s="71"/>
      <c r="I9" s="71"/>
      <c r="J9" s="75"/>
      <c r="K9" s="75"/>
    </row>
    <row r="10" s="64" customFormat="1" ht="30" customHeight="1" spans="1:11">
      <c r="A10" s="70"/>
      <c r="B10" s="71"/>
      <c r="C10" s="71"/>
      <c r="D10" s="71"/>
      <c r="E10" s="71"/>
      <c r="F10" s="71"/>
      <c r="G10" s="71"/>
      <c r="H10" s="71"/>
      <c r="I10" s="71"/>
      <c r="J10" s="75"/>
      <c r="K10" s="75"/>
    </row>
    <row r="11" customFormat="1" ht="30" customHeight="1" spans="1:11">
      <c r="A11" s="70"/>
      <c r="B11" s="72"/>
      <c r="C11" s="72"/>
      <c r="D11" s="72"/>
      <c r="E11" s="72"/>
      <c r="F11" s="72"/>
      <c r="G11" s="72"/>
      <c r="H11" s="72"/>
      <c r="I11" s="72"/>
      <c r="J11" s="76"/>
      <c r="K11" s="76"/>
    </row>
    <row r="12" customFormat="1" ht="30" customHeight="1" spans="1:11">
      <c r="A12" s="70"/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customFormat="1" ht="30" customHeight="1" spans="1:11">
      <c r="A13" s="70"/>
      <c r="B13" s="71"/>
      <c r="C13" s="71"/>
      <c r="D13" s="71"/>
      <c r="E13" s="71"/>
      <c r="F13" s="71"/>
      <c r="G13" s="71"/>
      <c r="H13" s="71"/>
      <c r="I13" s="71"/>
      <c r="J13" s="57"/>
      <c r="K13" s="57"/>
    </row>
    <row r="14" ht="30" customHeight="1" spans="1:11">
      <c r="A14" s="70"/>
      <c r="B14" s="57"/>
      <c r="C14" s="57"/>
      <c r="D14" s="57"/>
      <c r="E14" s="57"/>
      <c r="F14" s="57"/>
      <c r="G14" s="57"/>
      <c r="H14" s="57"/>
      <c r="I14" s="71"/>
      <c r="J14" s="57"/>
      <c r="K14" s="57"/>
    </row>
    <row r="15" ht="30" customHeight="1" spans="1:11">
      <c r="A15" s="70"/>
      <c r="B15" s="71"/>
      <c r="C15" s="71"/>
      <c r="D15" s="71"/>
      <c r="E15" s="71"/>
      <c r="F15" s="71"/>
      <c r="G15" s="71"/>
      <c r="H15" s="71"/>
      <c r="I15" s="71"/>
      <c r="J15" s="57"/>
      <c r="K15" s="57"/>
    </row>
    <row r="16" ht="30" customHeight="1" spans="1:11">
      <c r="A16" s="70"/>
      <c r="B16" s="71"/>
      <c r="C16" s="71"/>
      <c r="D16" s="71"/>
      <c r="E16" s="71"/>
      <c r="F16" s="71"/>
      <c r="G16" s="71"/>
      <c r="H16" s="71"/>
      <c r="I16" s="71"/>
      <c r="J16" s="57"/>
      <c r="K16" s="57"/>
    </row>
    <row r="17" ht="30" customHeight="1" spans="1:11">
      <c r="A17" s="70"/>
      <c r="B17" s="71"/>
      <c r="C17" s="71"/>
      <c r="D17" s="71"/>
      <c r="E17" s="71"/>
      <c r="F17" s="71"/>
      <c r="G17" s="71"/>
      <c r="H17" s="71"/>
      <c r="I17" s="71"/>
      <c r="J17" s="57"/>
      <c r="K17" s="57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4"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8" t="s">
        <v>157</v>
      </c>
    </row>
    <row r="2" ht="19.5" customHeight="1" spans="1:2">
      <c r="A2" s="49"/>
      <c r="B2" s="50"/>
    </row>
    <row r="3" ht="30" customHeight="1" spans="1:2">
      <c r="A3" s="51" t="s">
        <v>158</v>
      </c>
      <c r="B3" s="51"/>
    </row>
    <row r="4" ht="16.5" customHeight="1" spans="1:2">
      <c r="A4" s="52"/>
      <c r="B4" s="53" t="s">
        <v>2</v>
      </c>
    </row>
    <row r="5" ht="38.25" customHeight="1" spans="1:2">
      <c r="A5" s="54" t="s">
        <v>5</v>
      </c>
      <c r="B5" s="54" t="s">
        <v>97</v>
      </c>
    </row>
    <row r="6" ht="38.25" customHeight="1" spans="1:2">
      <c r="A6" s="55" t="s">
        <v>159</v>
      </c>
      <c r="B6" s="56">
        <v>12.3</v>
      </c>
    </row>
    <row r="7" ht="38.25" customHeight="1" spans="1:2">
      <c r="A7" s="57" t="s">
        <v>160</v>
      </c>
      <c r="B7" s="56">
        <v>0</v>
      </c>
    </row>
    <row r="8" ht="38.25" customHeight="1" spans="1:2">
      <c r="A8" s="57" t="s">
        <v>161</v>
      </c>
      <c r="B8" s="56">
        <v>3</v>
      </c>
    </row>
    <row r="9" ht="38.25" customHeight="1" spans="1:2">
      <c r="A9" s="58" t="s">
        <v>162</v>
      </c>
      <c r="B9" s="59">
        <v>9.3</v>
      </c>
    </row>
    <row r="10" ht="38.25" customHeight="1" spans="1:2">
      <c r="A10" s="60" t="s">
        <v>163</v>
      </c>
      <c r="B10" s="59">
        <v>9.3</v>
      </c>
    </row>
    <row r="11" ht="38.25" customHeight="1" spans="1:2">
      <c r="A11" s="61" t="s">
        <v>164</v>
      </c>
      <c r="B11" s="62">
        <v>0</v>
      </c>
    </row>
    <row r="12" ht="91.5" customHeight="1" spans="1:2">
      <c r="A12" s="63" t="s">
        <v>165</v>
      </c>
      <c r="B12" s="63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topLeftCell="A7" workbookViewId="0">
      <selection activeCell="A9" sqref="A9"/>
    </sheetView>
  </sheetViews>
  <sheetFormatPr defaultColWidth="9" defaultRowHeight="14.25"/>
  <cols>
    <col min="1" max="2" width="8.75" customWidth="1"/>
    <col min="3" max="4" width="6.25" customWidth="1"/>
    <col min="6" max="7" width="9.25"/>
  </cols>
  <sheetData>
    <row r="1" ht="31.5" customHeight="1" spans="1:14">
      <c r="A1" s="1" t="s">
        <v>166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3"/>
    </row>
    <row r="2" ht="33" customHeight="1" spans="1:14">
      <c r="A2" s="29" t="s">
        <v>167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168</v>
      </c>
      <c r="B4" s="31" t="s">
        <v>169</v>
      </c>
      <c r="C4" s="31" t="s">
        <v>170</v>
      </c>
      <c r="D4" s="31" t="s">
        <v>171</v>
      </c>
      <c r="E4" s="8" t="s">
        <v>172</v>
      </c>
      <c r="F4" s="8"/>
      <c r="G4" s="8"/>
      <c r="H4" s="8"/>
      <c r="I4" s="8"/>
      <c r="J4" s="8"/>
      <c r="K4" s="8"/>
      <c r="L4" s="8"/>
      <c r="M4" s="8"/>
      <c r="N4" s="44" t="s">
        <v>173</v>
      </c>
    </row>
    <row r="5" ht="37.5" customHeight="1" spans="1:14">
      <c r="A5" s="9"/>
      <c r="B5" s="31"/>
      <c r="C5" s="31"/>
      <c r="D5" s="31"/>
      <c r="E5" s="10" t="s">
        <v>174</v>
      </c>
      <c r="F5" s="8" t="s">
        <v>26</v>
      </c>
      <c r="G5" s="8"/>
      <c r="H5" s="8"/>
      <c r="I5" s="8"/>
      <c r="J5" s="45"/>
      <c r="K5" s="45"/>
      <c r="L5" s="23" t="s">
        <v>175</v>
      </c>
      <c r="M5" s="23" t="s">
        <v>176</v>
      </c>
      <c r="N5" s="46"/>
    </row>
    <row r="6" ht="78.75" customHeight="1" spans="1:14">
      <c r="A6" s="13"/>
      <c r="B6" s="31"/>
      <c r="C6" s="31"/>
      <c r="D6" s="31"/>
      <c r="E6" s="10"/>
      <c r="F6" s="14" t="s">
        <v>177</v>
      </c>
      <c r="G6" s="10" t="s">
        <v>178</v>
      </c>
      <c r="H6" s="10" t="s">
        <v>179</v>
      </c>
      <c r="I6" s="10" t="s">
        <v>180</v>
      </c>
      <c r="J6" s="10" t="s">
        <v>181</v>
      </c>
      <c r="K6" s="24" t="s">
        <v>182</v>
      </c>
      <c r="L6" s="25"/>
      <c r="M6" s="25"/>
      <c r="N6" s="47"/>
    </row>
    <row r="7" ht="24" customHeight="1" spans="1:14">
      <c r="A7" s="32" t="s">
        <v>183</v>
      </c>
      <c r="B7" s="32" t="s">
        <v>184</v>
      </c>
      <c r="C7" s="32" t="s">
        <v>185</v>
      </c>
      <c r="D7" s="33">
        <v>2</v>
      </c>
      <c r="E7" s="34">
        <v>1.65</v>
      </c>
      <c r="F7" s="34">
        <v>1.65</v>
      </c>
      <c r="G7" s="34">
        <v>1.65</v>
      </c>
      <c r="H7" s="35"/>
      <c r="I7" s="35"/>
      <c r="J7" s="35"/>
      <c r="K7" s="35"/>
      <c r="L7" s="35"/>
      <c r="M7" s="35"/>
      <c r="N7" s="35"/>
    </row>
    <row r="8" ht="24" customHeight="1" spans="1:14">
      <c r="A8" s="32" t="s">
        <v>186</v>
      </c>
      <c r="B8" s="32" t="s">
        <v>187</v>
      </c>
      <c r="C8" s="32" t="s">
        <v>185</v>
      </c>
      <c r="D8" s="33">
        <v>3</v>
      </c>
      <c r="E8" s="34">
        <v>3</v>
      </c>
      <c r="F8" s="34">
        <v>3</v>
      </c>
      <c r="G8" s="34">
        <v>3</v>
      </c>
      <c r="H8" s="36"/>
      <c r="I8" s="36"/>
      <c r="J8" s="36"/>
      <c r="K8" s="36"/>
      <c r="L8" s="36"/>
      <c r="M8" s="36"/>
      <c r="N8" s="41"/>
    </row>
    <row r="9" ht="24" customHeight="1" spans="1:14">
      <c r="A9" s="32" t="s">
        <v>188</v>
      </c>
      <c r="B9" s="32" t="s">
        <v>189</v>
      </c>
      <c r="C9" s="32" t="s">
        <v>190</v>
      </c>
      <c r="D9" s="33">
        <v>30</v>
      </c>
      <c r="E9" s="34">
        <v>2.78</v>
      </c>
      <c r="F9" s="34">
        <v>2.78</v>
      </c>
      <c r="G9" s="34">
        <v>2.78</v>
      </c>
      <c r="H9" s="36"/>
      <c r="I9" s="36"/>
      <c r="J9" s="36"/>
      <c r="K9" s="36"/>
      <c r="L9" s="36"/>
      <c r="M9" s="36"/>
      <c r="N9" s="41"/>
    </row>
    <row r="10" ht="24" customHeight="1" spans="1:14">
      <c r="A10" s="32" t="s">
        <v>188</v>
      </c>
      <c r="B10" s="32" t="s">
        <v>191</v>
      </c>
      <c r="C10" s="32" t="s">
        <v>190</v>
      </c>
      <c r="D10" s="33">
        <v>20</v>
      </c>
      <c r="E10" s="34">
        <v>1.52</v>
      </c>
      <c r="F10" s="34">
        <v>1.52</v>
      </c>
      <c r="G10" s="34">
        <v>1.52</v>
      </c>
      <c r="H10" s="36"/>
      <c r="I10" s="36"/>
      <c r="J10" s="36"/>
      <c r="K10" s="36"/>
      <c r="L10" s="36"/>
      <c r="M10" s="36"/>
      <c r="N10" s="41"/>
    </row>
    <row r="11" ht="24" customHeight="1" spans="1:14">
      <c r="A11" s="37" t="s">
        <v>188</v>
      </c>
      <c r="B11" s="37" t="s">
        <v>192</v>
      </c>
      <c r="C11" s="37" t="s">
        <v>190</v>
      </c>
      <c r="D11" s="38">
        <v>20</v>
      </c>
      <c r="E11" s="34">
        <v>1</v>
      </c>
      <c r="F11" s="34">
        <v>1</v>
      </c>
      <c r="G11" s="34">
        <v>1</v>
      </c>
      <c r="H11" s="36"/>
      <c r="I11" s="36"/>
      <c r="J11" s="36"/>
      <c r="K11" s="36"/>
      <c r="L11" s="36"/>
      <c r="M11" s="36"/>
      <c r="N11" s="41"/>
    </row>
    <row r="12" ht="24" customHeight="1" spans="1:14">
      <c r="A12" s="39"/>
      <c r="B12" s="40"/>
      <c r="C12" s="41"/>
      <c r="D12" s="41"/>
      <c r="E12" s="36"/>
      <c r="F12" s="36"/>
      <c r="G12" s="36"/>
      <c r="H12" s="36"/>
      <c r="I12" s="36"/>
      <c r="J12" s="36"/>
      <c r="K12" s="36"/>
      <c r="L12" s="36"/>
      <c r="M12" s="36"/>
      <c r="N12" s="41"/>
    </row>
    <row r="13" ht="24" customHeight="1" spans="1:14">
      <c r="A13" s="39"/>
      <c r="B13" s="40"/>
      <c r="C13" s="41"/>
      <c r="D13" s="41"/>
      <c r="E13" s="36"/>
      <c r="F13" s="36"/>
      <c r="G13" s="36"/>
      <c r="H13" s="36"/>
      <c r="I13" s="36"/>
      <c r="J13" s="36"/>
      <c r="K13" s="36"/>
      <c r="L13" s="36"/>
      <c r="M13" s="36"/>
      <c r="N13" s="41"/>
    </row>
    <row r="14" ht="24" customHeight="1" spans="1:14">
      <c r="A14" s="39"/>
      <c r="B14" s="40"/>
      <c r="C14" s="41"/>
      <c r="D14" s="41"/>
      <c r="E14" s="36"/>
      <c r="F14" s="36"/>
      <c r="G14" s="36"/>
      <c r="H14" s="36"/>
      <c r="I14" s="36"/>
      <c r="J14" s="36"/>
      <c r="K14" s="36"/>
      <c r="L14" s="36"/>
      <c r="M14" s="36"/>
      <c r="N14" s="41"/>
    </row>
    <row r="15" ht="24" customHeight="1" spans="1:14">
      <c r="A15" s="39"/>
      <c r="B15" s="40"/>
      <c r="C15" s="41"/>
      <c r="D15" s="41"/>
      <c r="E15" s="36"/>
      <c r="F15" s="36"/>
      <c r="G15" s="36"/>
      <c r="H15" s="36"/>
      <c r="I15" s="36"/>
      <c r="J15" s="36"/>
      <c r="K15" s="36"/>
      <c r="L15" s="36"/>
      <c r="M15" s="36"/>
      <c r="N15" s="41"/>
    </row>
    <row r="16" ht="24" customHeight="1" spans="1:14">
      <c r="A16" s="17" t="s">
        <v>193</v>
      </c>
      <c r="B16" s="42"/>
      <c r="C16" s="42"/>
      <c r="D16" s="18"/>
      <c r="E16" s="34">
        <v>9.95</v>
      </c>
      <c r="F16" s="34">
        <v>9.95</v>
      </c>
      <c r="G16" s="34">
        <v>9.95</v>
      </c>
      <c r="H16" s="36"/>
      <c r="I16" s="36"/>
      <c r="J16" s="36"/>
      <c r="K16" s="36"/>
      <c r="L16" s="36"/>
      <c r="M16" s="36"/>
      <c r="N16" s="41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成</cp:lastModifiedBy>
  <dcterms:created xsi:type="dcterms:W3CDTF">1996-12-17T01:32:00Z</dcterms:created>
  <cp:lastPrinted>2018-05-04T01:38:00Z</cp:lastPrinted>
  <dcterms:modified xsi:type="dcterms:W3CDTF">2024-11-14T01:27:07Z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503BC983F6404D29BDF4F9CC1932FA20_12</vt:lpwstr>
  </property>
</Properties>
</file>