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activeTab="2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<sst xmlns="http://schemas.openxmlformats.org/spreadsheetml/2006/main" count="206">
  <si>
    <t>附件1</t>
  </si>
  <si>
    <t>孝义市民政局2018年部门收支总表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</si>
  <si>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</si>
  <si>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</si>
  <si>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</si>
  <si>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</si>
  <si>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</si>
  <si>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</si>
  <si>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</si>
  <si>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</si>
  <si>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</si>
  <si>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</si>
  <si>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</si>
  <si>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</si>
  <si>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</si>
  <si>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</si>
  <si>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</si>
  <si>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</si>
  <si>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</si>
  <si>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</si>
  <si>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</si>
  <si>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</si>
  <si>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</si>
  <si>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</si>
  <si>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</si>
  <si>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</si>
  <si>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</si>
  <si>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</si>
  <si>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</si>
  <si>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</si>
  <si>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</si>
  <si>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</si>
  <si>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</si>
  <si>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</si>
  <si>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</si>
  <si>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</si>
  <si>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</si>
  <si>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</si>
  <si>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孝义市民政局2018年部门收入总表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</si>
  <si>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</si>
  <si>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</si>
  <si>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</si>
  <si>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</si>
  <si>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</si>
  <si>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</si>
  <si>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</si>
  <si>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计</t>
  </si>
  <si>
    <t>一般公共服务支出</t>
  </si>
  <si>
    <t xml:space="preserve">  组织事务</t>
  </si>
  <si>
    <t xml:space="preserve">    其他组织事务支出</t>
  </si>
  <si>
    <t>社会保障和就业支出</t>
  </si>
  <si>
    <t xml:space="preserve">  民政管理事务</t>
  </si>
  <si>
    <t xml:space="preserve">    行政运行（民政管理事务）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</si>
  <si>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</si>
  <si>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</si>
  <si>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</si>
  <si>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</si>
  <si>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</si>
  <si>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</si>
  <si>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</si>
  <si>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</si>
  <si>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</si>
  <si>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</si>
  <si>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</si>
  <si>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</si>
  <si>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</si>
  <si>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</si>
  <si>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</si>
  <si>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</si>
  <si>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</si>
  <si>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</si>
  <si>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</si>
  <si>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  其他社会福利支出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</si>
  <si>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</si>
  <si>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</si>
  <si>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</si>
  <si>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</si>
  <si>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</si>
  <si>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</si>
  <si>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</si>
  <si>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</si>
  <si>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</si>
  <si>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</si>
  <si>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其他社会保障和就业支出</t>
  </si>
  <si>
    <t xml:space="preserve">    其他社会保障和就业支出</t>
  </si>
  <si>
    <t>医疗卫生与计划生育支出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</si>
  <si>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</si>
  <si>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</si>
  <si>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</si>
  <si>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</si>
  <si>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>城乡社区支出</t>
  </si>
  <si>
    <t xml:space="preserve">  城乡社区管理事务</t>
  </si>
  <si>
    <t xml:space="preserve">    其他城乡社区管理事务支出</t>
  </si>
  <si>
    <t>住房保障支出</t>
  </si>
  <si>
    <t xml:space="preserve">  住房改革支出</t>
  </si>
  <si>
    <t xml:space="preserve">    住房公积金</t>
  </si>
  <si>
    <t>其他支出</t>
  </si>
  <si>
    <t xml:space="preserve">  彩票公益金及对应专项债务收入安排的支出</t>
  </si>
  <si>
    <t xml:space="preserve">    用于城乡医疗救助的彩票公益金支出</t>
  </si>
  <si>
    <t>附件3</t>
  </si>
  <si>
    <t>孝义市民政局2018年部门支出总表</t>
  </si>
  <si>
    <t>基本支出</t>
  </si>
  <si>
    <t>项目支出</t>
  </si>
  <si>
    <t>合计</t>
  </si>
  <si>
    <t>附件4</t>
  </si>
  <si>
    <t>孝义市民政局2018年财政拨款收支总表</t>
  </si>
  <si>
    <t>小计</t>
  </si>
  <si>
    <t>政府性基金预算</t>
  </si>
  <si>
    <t>二、政府性基金预算</t>
  </si>
  <si>
    <t>附件5</t>
  </si>
  <si>
    <t>孝义市民政局2018年一般公共预算支出预算表</t>
  </si>
  <si>
    <t>2017年预算数</t>
  </si>
  <si>
    <t>2018年预算数</t>
  </si>
  <si>
    <t>2018年预算数比2017年预算数增减%</t>
  </si>
  <si>
    <t>总计</t>
  </si>
  <si>
    <t>附件6</t>
  </si>
  <si>
    <t>孝义市民政局2018年一般公共预算安排基本支出分经济科目表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</si>
  <si>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</si>
  <si>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</si>
  <si>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</si>
  <si>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</si>
  <si>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</si>
  <si>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</si>
  <si>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</si>
  <si>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</si>
  <si>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</si>
  <si>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</si>
  <si>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</si>
  <si>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</si>
  <si>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</si>
  <si>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</si>
  <si>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</si>
  <si>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</si>
  <si>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</si>
  <si>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</si>
  <si>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</si>
  <si>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</si>
  <si>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</si>
  <si>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</si>
  <si>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</si>
  <si>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</si>
  <si>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</si>
  <si>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</si>
  <si>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</si>
  <si>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</si>
  <si>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</si>
  <si>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</si>
  <si>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</si>
  <si>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</si>
  <si>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</si>
  <si>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</si>
  <si>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</si>
  <si>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</si>
  <si>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</si>
  <si>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</si>
  <si>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</si>
  <si>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</si>
  <si>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</si>
  <si>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</si>
  <si>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</si>
  <si>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</si>
  <si>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</si>
  <si>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</si>
  <si>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</si>
  <si>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</si>
  <si>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</si>
  <si>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</si>
  <si>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</si>
  <si>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</si>
  <si>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</si>
  <si>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</si>
  <si>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孝义市民政局2018年政府性基金预算支出表</t>
  </si>
  <si>
    <t>2018年预算比2017年预算数增减</t>
  </si>
  <si>
    <t xml:space="preserve">    用于社会福利的彩票公益金支出</t>
  </si>
  <si>
    <t>附件8</t>
  </si>
  <si>
    <t>孝义市民政局2018年一般公共预算“三公”经费支出预算情况统计表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</si>
  <si>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</si>
  <si>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</si>
  <si>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</si>
  <si>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</si>
  <si>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</si>
  <si>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</si>
  <si>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</si>
  <si>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孝义市民政局2018年政府采购预算表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</si>
  <si>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</si>
  <si>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</si>
  <si>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</si>
  <si>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</si>
  <si>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</si>
  <si>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</si>
  <si>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</si>
  <si>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</si>
  <si>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</si>
  <si>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</si>
  <si>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</si>
  <si>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</si>
  <si>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</si>
  <si>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</si>
  <si>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</si>
  <si>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</si>
  <si>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孝义市民政局2018年政府购买服务支出预算表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</si>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</sst>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;;"/>
    <numFmt numFmtId="180" formatCode="0.000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9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3" borderId="1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20" borderId="17" applyNumberFormat="0" applyAlignment="0" applyProtection="0">
      <alignment vertical="center"/>
    </xf>
    <xf numFmtId="0" fontId="32" fillId="20" borderId="15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 applyProtection="0"/>
  </cellStyleXfs>
  <cellXfs count="15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178" fontId="10" fillId="0" borderId="2" xfId="0" applyNumberFormat="1" applyFont="1" applyBorder="1" applyAlignment="1" applyProtection="1">
      <alignment vertical="center"/>
      <protection locked="0"/>
    </xf>
    <xf numFmtId="179" fontId="11" fillId="0" borderId="2" xfId="0" applyNumberFormat="1" applyFont="1" applyFill="1" applyBorder="1" applyAlignment="1" applyProtection="1">
      <alignment horizontal="left" vertical="center" wrapText="1"/>
    </xf>
    <xf numFmtId="177" fontId="11" fillId="0" borderId="2" xfId="0" applyNumberFormat="1" applyFont="1" applyBorder="1" applyAlignment="1" applyProtection="1">
      <alignment horizontal="right" vertical="center"/>
    </xf>
    <xf numFmtId="177" fontId="7" fillId="0" borderId="2" xfId="0" applyNumberFormat="1" applyFont="1" applyBorder="1" applyAlignment="1" applyProtection="1">
      <alignment horizontal="right" vertical="center"/>
      <protection locked="0"/>
    </xf>
    <xf numFmtId="177" fontId="10" fillId="0" borderId="2" xfId="0" applyNumberFormat="1" applyFont="1" applyBorder="1" applyAlignment="1" applyProtection="1">
      <alignment horizontal="right" vertical="center"/>
    </xf>
    <xf numFmtId="178" fontId="2" fillId="0" borderId="2" xfId="0" applyNumberFormat="1" applyFont="1" applyBorder="1" applyAlignment="1" applyProtection="1">
      <alignment vertical="center"/>
      <protection locked="0"/>
    </xf>
    <xf numFmtId="179" fontId="4" fillId="0" borderId="2" xfId="0" applyNumberFormat="1" applyFont="1" applyFill="1" applyBorder="1" applyAlignment="1" applyProtection="1">
      <alignment horizontal="left" vertical="center" wrapText="1"/>
    </xf>
    <xf numFmtId="177" fontId="4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2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7" fillId="0" borderId="2" xfId="0" applyFont="1" applyBorder="1" applyProtection="1"/>
    <xf numFmtId="177" fontId="7" fillId="0" borderId="2" xfId="0" applyNumberFormat="1" applyFont="1" applyBorder="1" applyProtection="1"/>
    <xf numFmtId="177" fontId="0" fillId="0" borderId="2" xfId="0" applyNumberFormat="1" applyFont="1" applyBorder="1" applyProtection="1"/>
    <xf numFmtId="0" fontId="0" fillId="0" borderId="2" xfId="0" applyFont="1" applyBorder="1" applyProtection="1"/>
    <xf numFmtId="0" fontId="0" fillId="0" borderId="2" xfId="0" applyFont="1" applyFill="1" applyBorder="1" applyProtection="1"/>
    <xf numFmtId="0" fontId="7" fillId="0" borderId="2" xfId="0" applyFont="1" applyBorder="1" applyAlignment="1" applyProtection="1">
      <alignment horizontal="center"/>
    </xf>
    <xf numFmtId="180" fontId="3" fillId="0" borderId="0" xfId="0" applyNumberFormat="1" applyFont="1" applyAlignment="1" applyProtection="1">
      <alignment horizontal="right"/>
    </xf>
    <xf numFmtId="180" fontId="9" fillId="0" borderId="0" xfId="0" applyNumberFormat="1" applyFont="1" applyAlignment="1" applyProtection="1">
      <alignment horizontal="right"/>
    </xf>
    <xf numFmtId="180" fontId="5" fillId="0" borderId="0" xfId="0" applyNumberFormat="1" applyFont="1" applyAlignment="1" applyProtection="1">
      <alignment horizontal="right"/>
    </xf>
    <xf numFmtId="0" fontId="0" fillId="0" borderId="8" xfId="0" applyFont="1" applyBorder="1" applyAlignment="1" applyProtection="1">
      <alignment vertical="center"/>
    </xf>
    <xf numFmtId="180" fontId="0" fillId="0" borderId="8" xfId="0" applyNumberFormat="1" applyFont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left" vertical="center"/>
    </xf>
    <xf numFmtId="177" fontId="4" fillId="0" borderId="2" xfId="0" applyNumberFormat="1" applyFont="1" applyBorder="1" applyAlignment="1" applyProtection="1">
      <alignment vertical="center"/>
    </xf>
    <xf numFmtId="177" fontId="4" fillId="0" borderId="2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Border="1" applyAlignment="1" applyProtection="1">
      <alignment vertical="center" wrapText="1"/>
    </xf>
    <xf numFmtId="177" fontId="4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Border="1" applyAlignment="1" applyProtection="1">
      <alignment horizontal="right" vertical="center"/>
    </xf>
    <xf numFmtId="177" fontId="3" fillId="0" borderId="0" xfId="0" applyNumberFormat="1" applyFont="1" applyProtection="1"/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Fill="1" applyBorder="1" applyAlignment="1" applyProtection="1">
      <alignment horizontal="right" vertical="center" wrapText="1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horizontal="right" vertical="center"/>
    </xf>
    <xf numFmtId="177" fontId="7" fillId="0" borderId="2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/>
    </xf>
    <xf numFmtId="177" fontId="2" fillId="0" borderId="2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left" vertical="center"/>
    </xf>
    <xf numFmtId="179" fontId="11" fillId="0" borderId="4" xfId="0" applyNumberFormat="1" applyFont="1" applyFill="1" applyBorder="1" applyAlignment="1" applyProtection="1">
      <alignment horizontal="left" vertical="center" wrapText="1"/>
    </xf>
    <xf numFmtId="179" fontId="4" fillId="0" borderId="4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Border="1" applyProtection="1"/>
    <xf numFmtId="177" fontId="2" fillId="0" borderId="1" xfId="0" applyNumberFormat="1" applyFont="1" applyBorder="1" applyAlignment="1" applyProtection="1">
      <alignment horizontal="right" vertical="center"/>
    </xf>
    <xf numFmtId="177" fontId="2" fillId="0" borderId="2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7" fillId="0" borderId="6" xfId="0" applyNumberFormat="1" applyFont="1" applyBorder="1" applyAlignment="1" applyProtection="1">
      <alignment horizontal="center" vertical="center" wrapText="1"/>
    </xf>
    <xf numFmtId="177" fontId="7" fillId="0" borderId="2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177" fontId="2" fillId="0" borderId="2" xfId="0" applyNumberFormat="1" applyFont="1" applyBorder="1" applyAlignment="1" applyProtection="1">
      <alignment horizontal="center" vertical="center" wrapText="1"/>
    </xf>
    <xf numFmtId="177" fontId="2" fillId="0" borderId="6" xfId="0" applyNumberFormat="1" applyFont="1" applyBorder="1" applyAlignment="1" applyProtection="1">
      <alignment horizontal="center" vertical="center" wrapText="1"/>
    </xf>
    <xf numFmtId="177" fontId="2" fillId="0" borderId="2" xfId="0" applyNumberFormat="1" applyFont="1" applyBorder="1" applyAlignment="1" applyProtection="1">
      <alignment vertical="center"/>
    </xf>
    <xf numFmtId="177" fontId="2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B29" sqref="B29:D29"/>
    </sheetView>
  </sheetViews>
  <sheetFormatPr defaultColWidth="6.875" defaultRowHeight="11.25" outlineLevelCol="7"/>
  <cols>
    <col min="1" max="1" width="33" style="61" customWidth="1"/>
    <col min="2" max="2" width="11.125" style="61" customWidth="1"/>
    <col min="3" max="3" width="11.75" style="61" customWidth="1"/>
    <col min="4" max="4" width="10.125" style="61" customWidth="1"/>
    <col min="5" max="5" width="34.125" style="61" customWidth="1"/>
    <col min="6" max="6" width="13" style="61" customWidth="1"/>
    <col min="7" max="7" width="11.625" style="61" customWidth="1"/>
    <col min="8" max="8" width="10.25" style="61" customWidth="1"/>
    <col min="9" max="16384" width="6.875" style="61"/>
  </cols>
  <sheetData>
    <row r="1" ht="16.5" customHeight="1" spans="1:8">
      <c r="A1" s="44" t="s">
        <v>0</v>
      </c>
      <c r="B1" s="44"/>
      <c r="C1" s="44"/>
      <c r="D1" s="115"/>
      <c r="E1" s="115"/>
      <c r="F1" s="115"/>
      <c r="G1" s="115"/>
      <c r="H1" s="116"/>
    </row>
    <row r="2" ht="18.75" customHeight="1" spans="1:8">
      <c r="A2" s="117"/>
      <c r="B2" s="117"/>
      <c r="C2" s="117"/>
      <c r="D2" s="115"/>
      <c r="E2" s="115"/>
      <c r="F2" s="115"/>
      <c r="G2" s="115"/>
      <c r="H2" s="116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118"/>
      <c r="B4" s="118"/>
      <c r="C4" s="118"/>
      <c r="D4" s="118"/>
      <c r="E4" s="118"/>
      <c r="F4" s="118"/>
      <c r="G4" s="118"/>
      <c r="H4" s="49" t="s">
        <v>2</v>
      </c>
    </row>
    <row r="5" ht="24" customHeight="1" spans="1:8">
      <c r="A5" s="153" t="s">
        <v>3</v>
      </c>
      <c r="B5" s="65"/>
      <c r="C5" s="65"/>
      <c r="D5" s="65"/>
      <c r="E5" s="153" t="s">
        <v>4</v>
      </c>
      <c r="F5" s="65"/>
      <c r="G5" s="65"/>
      <c r="H5" s="65"/>
    </row>
    <row r="6" ht="24" customHeight="1" spans="1:8">
      <c r="A6" s="154" t="s">
        <v>5</v>
      </c>
      <c r="B6" s="128" t="s">
        <v>6</v>
      </c>
      <c r="C6" s="152"/>
      <c r="D6" s="129"/>
      <c r="E6" s="141" t="s">
        <v>7</v>
      </c>
      <c r="F6" s="128" t="s">
        <v>6</v>
      </c>
      <c r="G6" s="152"/>
      <c r="H6" s="129"/>
    </row>
    <row r="7" ht="48.75" customHeight="1" spans="1:8">
      <c r="A7" s="131"/>
      <c r="B7" s="142" t="s">
        <v>8</v>
      </c>
      <c r="C7" s="142" t="s">
        <v>9</v>
      </c>
      <c r="D7" s="142" t="s">
        <v>10</v>
      </c>
      <c r="E7" s="143"/>
      <c r="F7" s="142" t="s">
        <v>8</v>
      </c>
      <c r="G7" s="142" t="s">
        <v>9</v>
      </c>
      <c r="H7" s="142" t="s">
        <v>10</v>
      </c>
    </row>
    <row r="8" ht="24" customHeight="1" spans="1:8">
      <c r="A8" s="53" t="s">
        <v>11</v>
      </c>
      <c r="B8" s="119">
        <v>4716.2971</v>
      </c>
      <c r="C8" s="119">
        <v>12067.7286</v>
      </c>
      <c r="D8" s="82">
        <f>(C8-B8)/B8*100</f>
        <v>155.872951684914</v>
      </c>
      <c r="E8" s="79" t="s">
        <v>12</v>
      </c>
      <c r="F8" s="120">
        <v>0</v>
      </c>
      <c r="G8" s="121">
        <v>0.578</v>
      </c>
      <c r="H8" s="82">
        <v>100</v>
      </c>
    </row>
    <row r="9" ht="24" customHeight="1" spans="1:8">
      <c r="A9" s="53" t="s">
        <v>13</v>
      </c>
      <c r="B9" s="82">
        <v>44</v>
      </c>
      <c r="C9" s="119">
        <v>42</v>
      </c>
      <c r="D9" s="82">
        <f>(C9-B9)/B9*100</f>
        <v>-4.54545454545455</v>
      </c>
      <c r="E9" s="79" t="s">
        <v>14</v>
      </c>
      <c r="F9" s="120"/>
      <c r="G9" s="120"/>
      <c r="H9" s="82"/>
    </row>
    <row r="10" ht="24" customHeight="1" spans="1:8">
      <c r="A10" s="53" t="s">
        <v>15</v>
      </c>
      <c r="B10" s="119"/>
      <c r="C10" s="119"/>
      <c r="D10" s="119"/>
      <c r="E10" s="79" t="s">
        <v>16</v>
      </c>
      <c r="F10" s="120"/>
      <c r="G10" s="120"/>
      <c r="H10" s="82"/>
    </row>
    <row r="11" ht="24" customHeight="1" spans="1:8">
      <c r="A11" s="53" t="s">
        <v>17</v>
      </c>
      <c r="B11" s="53"/>
      <c r="C11" s="53"/>
      <c r="D11" s="53"/>
      <c r="E11" s="53" t="s">
        <v>18</v>
      </c>
      <c r="F11" s="119"/>
      <c r="G11" s="119"/>
      <c r="H11" s="82"/>
    </row>
    <row r="12" ht="24" customHeight="1" spans="1:8">
      <c r="A12" s="53"/>
      <c r="B12" s="53"/>
      <c r="C12" s="53"/>
      <c r="D12" s="53"/>
      <c r="E12" s="79" t="s">
        <v>19</v>
      </c>
      <c r="F12" s="120"/>
      <c r="G12" s="120"/>
      <c r="H12" s="82"/>
    </row>
    <row r="13" ht="24" customHeight="1" spans="1:8">
      <c r="A13" s="53"/>
      <c r="B13" s="53"/>
      <c r="C13" s="53"/>
      <c r="D13" s="53"/>
      <c r="E13" s="79" t="s">
        <v>20</v>
      </c>
      <c r="F13" s="120"/>
      <c r="G13" s="120"/>
      <c r="H13" s="82"/>
    </row>
    <row r="14" ht="24" customHeight="1" spans="1:8">
      <c r="A14" s="53"/>
      <c r="B14" s="53"/>
      <c r="C14" s="53"/>
      <c r="D14" s="53"/>
      <c r="E14" s="53" t="s">
        <v>21</v>
      </c>
      <c r="F14" s="119"/>
      <c r="G14" s="119"/>
      <c r="H14" s="82"/>
    </row>
    <row r="15" ht="24" customHeight="1" spans="1:8">
      <c r="A15" s="53"/>
      <c r="B15" s="53"/>
      <c r="C15" s="53"/>
      <c r="D15" s="53"/>
      <c r="E15" s="53" t="s">
        <v>22</v>
      </c>
      <c r="F15" s="119">
        <v>4167.6213</v>
      </c>
      <c r="G15" s="122">
        <v>11579.1139</v>
      </c>
      <c r="H15" s="82">
        <f>(G15-F15)/F15*100</f>
        <v>177.835078249552</v>
      </c>
    </row>
    <row r="16" ht="24" customHeight="1" spans="1:8">
      <c r="A16" s="53"/>
      <c r="B16" s="53"/>
      <c r="C16" s="53"/>
      <c r="D16" s="53"/>
      <c r="E16" s="79" t="s">
        <v>23</v>
      </c>
      <c r="F16" s="119">
        <v>480.5</v>
      </c>
      <c r="G16" s="123">
        <v>453</v>
      </c>
      <c r="H16" s="82">
        <f>(G16-F16)/F16*100</f>
        <v>-5.72320499479709</v>
      </c>
    </row>
    <row r="17" ht="24" customHeight="1" spans="1:8">
      <c r="A17" s="53"/>
      <c r="B17" s="53"/>
      <c r="C17" s="53"/>
      <c r="D17" s="53"/>
      <c r="E17" s="79" t="s">
        <v>24</v>
      </c>
      <c r="F17" s="123"/>
      <c r="G17" s="123"/>
      <c r="H17" s="82"/>
    </row>
    <row r="18" ht="24" customHeight="1" spans="1:8">
      <c r="A18" s="53"/>
      <c r="B18" s="53"/>
      <c r="C18" s="53"/>
      <c r="D18" s="53"/>
      <c r="E18" s="53" t="s">
        <v>25</v>
      </c>
      <c r="F18" s="119">
        <v>35</v>
      </c>
      <c r="G18" s="122"/>
      <c r="H18" s="82">
        <f>(G18-F18)/F18*100</f>
        <v>-100</v>
      </c>
    </row>
    <row r="19" ht="24" customHeight="1" spans="1:8">
      <c r="A19" s="53"/>
      <c r="B19" s="53"/>
      <c r="C19" s="53"/>
      <c r="D19" s="53"/>
      <c r="E19" s="53" t="s">
        <v>26</v>
      </c>
      <c r="F19" s="119"/>
      <c r="G19" s="119"/>
      <c r="H19" s="82"/>
    </row>
    <row r="20" ht="24" customHeight="1" spans="1:8">
      <c r="A20" s="53"/>
      <c r="B20" s="53"/>
      <c r="C20" s="53"/>
      <c r="D20" s="53"/>
      <c r="E20" s="53" t="s">
        <v>27</v>
      </c>
      <c r="F20" s="119"/>
      <c r="G20" s="119"/>
      <c r="H20" s="82"/>
    </row>
    <row r="21" ht="24" customHeight="1" spans="1:8">
      <c r="A21" s="53"/>
      <c r="B21" s="53"/>
      <c r="C21" s="53"/>
      <c r="D21" s="53"/>
      <c r="E21" s="53" t="s">
        <v>28</v>
      </c>
      <c r="F21" s="119"/>
      <c r="G21" s="119"/>
      <c r="H21" s="82"/>
    </row>
    <row r="22" ht="24" customHeight="1" spans="1:8">
      <c r="A22" s="53"/>
      <c r="B22" s="53"/>
      <c r="C22" s="53"/>
      <c r="D22" s="53"/>
      <c r="E22" s="53" t="s">
        <v>29</v>
      </c>
      <c r="F22" s="119"/>
      <c r="G22" s="119"/>
      <c r="H22" s="82"/>
    </row>
    <row r="23" ht="24" customHeight="1" spans="1:8">
      <c r="A23" s="53"/>
      <c r="B23" s="53"/>
      <c r="C23" s="53"/>
      <c r="D23" s="53"/>
      <c r="E23" s="53" t="s">
        <v>30</v>
      </c>
      <c r="F23" s="119"/>
      <c r="G23" s="119"/>
      <c r="H23" s="82"/>
    </row>
    <row r="24" ht="24" customHeight="1" spans="1:8">
      <c r="A24" s="53"/>
      <c r="B24" s="53"/>
      <c r="C24" s="53"/>
      <c r="D24" s="53"/>
      <c r="E24" s="53" t="s">
        <v>31</v>
      </c>
      <c r="F24" s="119"/>
      <c r="G24" s="119"/>
      <c r="H24" s="82"/>
    </row>
    <row r="25" ht="24" customHeight="1" spans="1:8">
      <c r="A25" s="53"/>
      <c r="B25" s="53"/>
      <c r="C25" s="53"/>
      <c r="D25" s="53"/>
      <c r="E25" s="53" t="s">
        <v>32</v>
      </c>
      <c r="F25" s="119">
        <v>33.1758</v>
      </c>
      <c r="G25" s="119">
        <v>35.0367</v>
      </c>
      <c r="H25" s="82">
        <f>(G25-F25)/F25*100</f>
        <v>5.60920912231205</v>
      </c>
    </row>
    <row r="26" ht="24" customHeight="1" spans="1:8">
      <c r="A26" s="53"/>
      <c r="B26" s="53"/>
      <c r="C26" s="53"/>
      <c r="D26" s="53"/>
      <c r="E26" s="53" t="s">
        <v>33</v>
      </c>
      <c r="F26" s="119"/>
      <c r="G26" s="119"/>
      <c r="H26" s="82"/>
    </row>
    <row r="27" ht="24" customHeight="1" spans="1:8">
      <c r="A27" s="53"/>
      <c r="B27" s="53"/>
      <c r="C27" s="53"/>
      <c r="D27" s="53"/>
      <c r="E27" s="53" t="s">
        <v>34</v>
      </c>
      <c r="F27" s="119">
        <v>44</v>
      </c>
      <c r="G27" s="119">
        <v>42</v>
      </c>
      <c r="H27" s="82">
        <f>(G27-F27)/F27*100</f>
        <v>-4.54545454545455</v>
      </c>
    </row>
    <row r="28" ht="24" customHeight="1" spans="1:8">
      <c r="A28" s="53"/>
      <c r="B28" s="53"/>
      <c r="C28" s="53"/>
      <c r="D28" s="53"/>
      <c r="E28" s="93"/>
      <c r="F28" s="92"/>
      <c r="G28" s="92"/>
      <c r="H28" s="82"/>
    </row>
    <row r="29" ht="24" customHeight="1" spans="1:8">
      <c r="A29" s="65" t="s">
        <v>35</v>
      </c>
      <c r="B29" s="82">
        <v>4760.2971</v>
      </c>
      <c r="C29" s="52">
        <f>SUM(C8:C28)</f>
        <v>12109.7286</v>
      </c>
      <c r="D29" s="82">
        <f>(C29-B29)/B29*100</f>
        <v>154.390185015973</v>
      </c>
      <c r="E29" s="65" t="s">
        <v>36</v>
      </c>
      <c r="F29" s="119">
        <f>SUM(F8:F28)</f>
        <v>4760.2971</v>
      </c>
      <c r="G29" s="119">
        <f>SUM(G8:G28)</f>
        <v>12109.7286</v>
      </c>
      <c r="H29" s="82">
        <f>(G29-F29)/F29*100</f>
        <v>154.390185015973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C7" sqref="C7:E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201</v>
      </c>
      <c r="B4" s="7" t="s">
        <v>202</v>
      </c>
      <c r="C4" s="8" t="s">
        <v>188</v>
      </c>
      <c r="D4" s="8"/>
      <c r="E4" s="8"/>
      <c r="F4" s="8"/>
      <c r="G4" s="8"/>
      <c r="H4" s="8"/>
      <c r="I4" s="8"/>
      <c r="J4" s="8"/>
      <c r="K4" s="8"/>
      <c r="L4" s="7" t="s">
        <v>118</v>
      </c>
    </row>
    <row r="5" ht="25.5" customHeight="1" spans="1:12">
      <c r="A5" s="9"/>
      <c r="B5" s="9"/>
      <c r="C5" s="10" t="s">
        <v>114</v>
      </c>
      <c r="D5" s="11" t="s">
        <v>203</v>
      </c>
      <c r="E5" s="12"/>
      <c r="F5" s="12"/>
      <c r="G5" s="12"/>
      <c r="H5" s="12"/>
      <c r="I5" s="22"/>
      <c r="J5" s="23" t="s">
        <v>190</v>
      </c>
      <c r="K5" s="23" t="s">
        <v>191</v>
      </c>
      <c r="L5" s="9"/>
    </row>
    <row r="6" ht="81" customHeight="1" spans="1:12">
      <c r="A6" s="13"/>
      <c r="B6" s="13"/>
      <c r="C6" s="10"/>
      <c r="D6" s="14" t="s">
        <v>192</v>
      </c>
      <c r="E6" s="10" t="s">
        <v>193</v>
      </c>
      <c r="F6" s="10" t="s">
        <v>194</v>
      </c>
      <c r="G6" s="10" t="s">
        <v>195</v>
      </c>
      <c r="H6" s="10" t="s">
        <v>196</v>
      </c>
      <c r="I6" s="24" t="s">
        <v>204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showGridLines="0" showZeros="0" workbookViewId="0">
      <selection activeCell="B54" sqref="B54"/>
    </sheetView>
  </sheetViews>
  <sheetFormatPr defaultColWidth="6.875" defaultRowHeight="11.25" outlineLevelCol="6"/>
  <cols>
    <col min="1" max="1" width="14.125" style="61" customWidth="1"/>
    <col min="2" max="2" width="33.875" style="61" customWidth="1"/>
    <col min="3" max="5" width="14.625" style="61" customWidth="1"/>
    <col min="6" max="6" width="12" style="61" customWidth="1"/>
    <col min="7" max="7" width="14.625" style="61" customWidth="1"/>
    <col min="8" max="16384" width="6.875" style="61"/>
  </cols>
  <sheetData>
    <row r="1" ht="16.5" customHeight="1" spans="1:7">
      <c r="A1" s="62" t="s">
        <v>37</v>
      </c>
      <c r="B1" s="63"/>
      <c r="C1" s="63"/>
      <c r="D1" s="80"/>
      <c r="E1" s="80"/>
      <c r="F1" s="80"/>
      <c r="G1" s="80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127" t="s">
        <v>2</v>
      </c>
    </row>
    <row r="4" ht="26.25" customHeight="1" spans="1:7">
      <c r="A4" s="65" t="s">
        <v>39</v>
      </c>
      <c r="B4" s="65"/>
      <c r="C4" s="141" t="s">
        <v>35</v>
      </c>
      <c r="D4" s="142" t="s">
        <v>40</v>
      </c>
      <c r="E4" s="142" t="s">
        <v>41</v>
      </c>
      <c r="F4" s="142" t="s">
        <v>42</v>
      </c>
      <c r="G4" s="141" t="s">
        <v>43</v>
      </c>
    </row>
    <row r="5" s="60" customFormat="1" ht="35" customHeight="1" spans="1:7">
      <c r="A5" s="65" t="s">
        <v>44</v>
      </c>
      <c r="B5" s="65" t="s">
        <v>45</v>
      </c>
      <c r="C5" s="143"/>
      <c r="D5" s="142"/>
      <c r="E5" s="142"/>
      <c r="F5" s="142"/>
      <c r="G5" s="143"/>
    </row>
    <row r="6" s="60" customFormat="1" ht="35" customHeight="1" spans="1:7">
      <c r="A6" s="65"/>
      <c r="B6" s="128" t="s">
        <v>46</v>
      </c>
      <c r="C6" s="144">
        <f>D6+E6</f>
        <v>12109.7286</v>
      </c>
      <c r="D6" s="145">
        <f>D7+D10+D45+D50+D53</f>
        <v>12067.7286</v>
      </c>
      <c r="E6" s="145">
        <f>E56</f>
        <v>42</v>
      </c>
      <c r="F6" s="146"/>
      <c r="G6" s="147"/>
    </row>
    <row r="7" s="60" customFormat="1" ht="15" customHeight="1" spans="1:7">
      <c r="A7" s="104">
        <v>201</v>
      </c>
      <c r="B7" s="133" t="s">
        <v>47</v>
      </c>
      <c r="C7" s="134">
        <v>0.578</v>
      </c>
      <c r="D7" s="134">
        <v>0.578</v>
      </c>
      <c r="E7" s="134"/>
      <c r="F7" s="148"/>
      <c r="G7" s="149"/>
    </row>
    <row r="8" s="60" customFormat="1" ht="15" customHeight="1" spans="1:7">
      <c r="A8" s="110">
        <v>20132</v>
      </c>
      <c r="B8" s="135" t="s">
        <v>48</v>
      </c>
      <c r="C8" s="134">
        <v>0.578</v>
      </c>
      <c r="D8" s="134">
        <v>0.578</v>
      </c>
      <c r="E8" s="134"/>
      <c r="F8" s="148"/>
      <c r="G8" s="149"/>
    </row>
    <row r="9" s="60" customFormat="1" ht="15" customHeight="1" spans="1:7">
      <c r="A9" s="110">
        <v>2013299</v>
      </c>
      <c r="B9" s="135" t="s">
        <v>49</v>
      </c>
      <c r="C9" s="134">
        <v>0.578</v>
      </c>
      <c r="D9" s="134">
        <v>0.578</v>
      </c>
      <c r="E9" s="134"/>
      <c r="F9" s="148"/>
      <c r="G9" s="149"/>
    </row>
    <row r="10" s="60" customFormat="1" ht="15" customHeight="1" spans="1:7">
      <c r="A10" s="66">
        <v>208</v>
      </c>
      <c r="B10" s="136" t="s">
        <v>50</v>
      </c>
      <c r="C10" s="75">
        <f>C11+C17+C21+C24+C28+C33+C36+C39+C41+C43</f>
        <v>11579.1139</v>
      </c>
      <c r="D10" s="75">
        <f>D11+D17+D21+D24+D28+D33+D36+D39+D41+D43</f>
        <v>11579.1139</v>
      </c>
      <c r="E10" s="75"/>
      <c r="F10" s="75"/>
      <c r="G10" s="75"/>
    </row>
    <row r="11" s="60" customFormat="1" ht="15" customHeight="1" spans="1:7">
      <c r="A11" s="71">
        <v>20802</v>
      </c>
      <c r="B11" s="137" t="s">
        <v>51</v>
      </c>
      <c r="C11" s="75">
        <v>559.9665</v>
      </c>
      <c r="D11" s="75">
        <v>559.9665</v>
      </c>
      <c r="E11" s="75"/>
      <c r="F11" s="75"/>
      <c r="G11" s="75"/>
    </row>
    <row r="12" s="60" customFormat="1" ht="15" customHeight="1" spans="1:7">
      <c r="A12" s="71">
        <v>2080201</v>
      </c>
      <c r="B12" s="137" t="s">
        <v>52</v>
      </c>
      <c r="C12" s="75">
        <v>117.7498</v>
      </c>
      <c r="D12" s="75">
        <v>117.7498</v>
      </c>
      <c r="E12" s="75"/>
      <c r="F12" s="75"/>
      <c r="G12" s="75"/>
    </row>
    <row r="13" s="60" customFormat="1" ht="15" customHeight="1" spans="1:7">
      <c r="A13" s="71">
        <v>2080205</v>
      </c>
      <c r="B13" s="137" t="s">
        <v>53</v>
      </c>
      <c r="C13" s="75">
        <v>371.2167</v>
      </c>
      <c r="D13" s="75">
        <v>371.2167</v>
      </c>
      <c r="E13" s="75"/>
      <c r="F13" s="75"/>
      <c r="G13" s="75"/>
    </row>
    <row r="14" s="60" customFormat="1" ht="15" customHeight="1" spans="1:7">
      <c r="A14" s="71">
        <v>2080207</v>
      </c>
      <c r="B14" s="137" t="s">
        <v>54</v>
      </c>
      <c r="C14" s="75">
        <v>21</v>
      </c>
      <c r="D14" s="75">
        <v>21</v>
      </c>
      <c r="E14" s="75"/>
      <c r="F14" s="75"/>
      <c r="G14" s="75"/>
    </row>
    <row r="15" s="60" customFormat="1" ht="15" customHeight="1" spans="1:7">
      <c r="A15" s="71">
        <v>2080208</v>
      </c>
      <c r="B15" s="137" t="s">
        <v>55</v>
      </c>
      <c r="C15" s="75">
        <v>40</v>
      </c>
      <c r="D15" s="75">
        <v>40</v>
      </c>
      <c r="E15" s="75"/>
      <c r="F15" s="75"/>
      <c r="G15" s="75"/>
    </row>
    <row r="16" s="60" customFormat="1" ht="15" customHeight="1" spans="1:7">
      <c r="A16" s="71">
        <v>2080299</v>
      </c>
      <c r="B16" s="137" t="s">
        <v>56</v>
      </c>
      <c r="C16" s="75">
        <v>10</v>
      </c>
      <c r="D16" s="75">
        <v>10</v>
      </c>
      <c r="E16" s="75"/>
      <c r="F16" s="75"/>
      <c r="G16" s="75"/>
    </row>
    <row r="17" s="60" customFormat="1" ht="15" customHeight="1" spans="1:7">
      <c r="A17" s="71">
        <v>20805</v>
      </c>
      <c r="B17" s="137" t="s">
        <v>57</v>
      </c>
      <c r="C17" s="75">
        <v>105.8036</v>
      </c>
      <c r="D17" s="75">
        <v>105.8036</v>
      </c>
      <c r="E17" s="75"/>
      <c r="F17" s="75"/>
      <c r="G17" s="75"/>
    </row>
    <row r="18" customFormat="1" ht="15" customHeight="1" spans="1:7">
      <c r="A18" s="71">
        <v>2080504</v>
      </c>
      <c r="B18" s="137" t="s">
        <v>58</v>
      </c>
      <c r="C18" s="139">
        <v>17.9815</v>
      </c>
      <c r="D18" s="139">
        <v>17.9815</v>
      </c>
      <c r="E18" s="139"/>
      <c r="F18" s="139"/>
      <c r="G18" s="139"/>
    </row>
    <row r="19" customFormat="1" ht="15" customHeight="1" spans="1:7">
      <c r="A19" s="71">
        <v>2080505</v>
      </c>
      <c r="B19" s="137" t="s">
        <v>59</v>
      </c>
      <c r="C19" s="75">
        <v>87.5917</v>
      </c>
      <c r="D19" s="75">
        <v>87.5917</v>
      </c>
      <c r="E19" s="75"/>
      <c r="F19" s="150"/>
      <c r="G19" s="150"/>
    </row>
    <row r="20" customFormat="1" ht="15" customHeight="1" spans="1:7">
      <c r="A20" s="71">
        <v>2080506</v>
      </c>
      <c r="B20" s="137" t="s">
        <v>60</v>
      </c>
      <c r="C20" s="75">
        <v>0.2304</v>
      </c>
      <c r="D20" s="75">
        <v>0.2304</v>
      </c>
      <c r="E20" s="75"/>
      <c r="F20" s="150"/>
      <c r="G20" s="150"/>
    </row>
    <row r="21" customFormat="1" ht="15" customHeight="1" spans="1:7">
      <c r="A21" s="71">
        <v>20808</v>
      </c>
      <c r="B21" s="137" t="s">
        <v>61</v>
      </c>
      <c r="C21" s="75">
        <v>2848.2515</v>
      </c>
      <c r="D21" s="75">
        <v>2848.2515</v>
      </c>
      <c r="E21" s="75"/>
      <c r="F21" s="150"/>
      <c r="G21" s="150"/>
    </row>
    <row r="22" customFormat="1" ht="15" customHeight="1" spans="1:7">
      <c r="A22" s="71">
        <v>2080805</v>
      </c>
      <c r="B22" s="137" t="s">
        <v>62</v>
      </c>
      <c r="C22" s="75">
        <v>2178.9891</v>
      </c>
      <c r="D22" s="75">
        <v>2178.9891</v>
      </c>
      <c r="E22" s="75"/>
      <c r="F22" s="150"/>
      <c r="G22" s="150"/>
    </row>
    <row r="23" customFormat="1" ht="15" customHeight="1" spans="1:7">
      <c r="A23" s="71">
        <v>2080899</v>
      </c>
      <c r="B23" s="137" t="s">
        <v>63</v>
      </c>
      <c r="C23" s="75">
        <v>669.2624</v>
      </c>
      <c r="D23" s="75">
        <v>669.2624</v>
      </c>
      <c r="E23" s="75"/>
      <c r="F23" s="150"/>
      <c r="G23" s="150"/>
    </row>
    <row r="24" ht="15" customHeight="1" spans="1:7">
      <c r="A24" s="71">
        <v>20809</v>
      </c>
      <c r="B24" s="137" t="s">
        <v>64</v>
      </c>
      <c r="C24" s="75">
        <v>192.0956</v>
      </c>
      <c r="D24" s="75">
        <v>192.0956</v>
      </c>
      <c r="E24" s="75"/>
      <c r="F24" s="150"/>
      <c r="G24" s="150"/>
    </row>
    <row r="25" ht="15" customHeight="1" spans="1:7">
      <c r="A25" s="71">
        <v>2080901</v>
      </c>
      <c r="B25" s="137" t="s">
        <v>65</v>
      </c>
      <c r="C25" s="75">
        <v>116.0956</v>
      </c>
      <c r="D25" s="75">
        <v>116.0956</v>
      </c>
      <c r="E25" s="75"/>
      <c r="F25" s="150"/>
      <c r="G25" s="150"/>
    </row>
    <row r="26" ht="15" customHeight="1" spans="1:7">
      <c r="A26" s="71">
        <v>2080902</v>
      </c>
      <c r="B26" s="72" t="s">
        <v>66</v>
      </c>
      <c r="C26" s="75">
        <v>72</v>
      </c>
      <c r="D26" s="75">
        <v>72</v>
      </c>
      <c r="E26" s="75"/>
      <c r="F26" s="150"/>
      <c r="G26" s="150"/>
    </row>
    <row r="27" ht="15" customHeight="1" spans="1:7">
      <c r="A27" s="71">
        <v>2080903</v>
      </c>
      <c r="B27" s="72" t="s">
        <v>67</v>
      </c>
      <c r="C27" s="140">
        <v>4</v>
      </c>
      <c r="D27" s="140">
        <v>4</v>
      </c>
      <c r="E27" s="140"/>
      <c r="F27" s="151"/>
      <c r="G27" s="151"/>
    </row>
    <row r="28" ht="15" customHeight="1" spans="1:7">
      <c r="A28" s="71">
        <v>20810</v>
      </c>
      <c r="B28" s="72" t="s">
        <v>68</v>
      </c>
      <c r="C28" s="140">
        <v>1501.0875</v>
      </c>
      <c r="D28" s="140">
        <v>1501.0875</v>
      </c>
      <c r="E28" s="140"/>
      <c r="F28" s="151"/>
      <c r="G28" s="151"/>
    </row>
    <row r="29" ht="15" customHeight="1" spans="1:7">
      <c r="A29" s="71">
        <v>2081001</v>
      </c>
      <c r="B29" s="72" t="s">
        <v>69</v>
      </c>
      <c r="C29" s="140">
        <v>338.04</v>
      </c>
      <c r="D29" s="140">
        <v>338.04</v>
      </c>
      <c r="E29" s="140"/>
      <c r="F29" s="151"/>
      <c r="G29" s="151"/>
    </row>
    <row r="30" ht="15" customHeight="1" spans="1:7">
      <c r="A30" s="71">
        <v>2081002</v>
      </c>
      <c r="B30" s="72" t="s">
        <v>70</v>
      </c>
      <c r="C30" s="140">
        <v>347.5</v>
      </c>
      <c r="D30" s="140">
        <v>347.5</v>
      </c>
      <c r="E30" s="140"/>
      <c r="F30" s="151"/>
      <c r="G30" s="151"/>
    </row>
    <row r="31" ht="15" customHeight="1" spans="1:7">
      <c r="A31" s="71">
        <v>2081005</v>
      </c>
      <c r="B31" s="72" t="s">
        <v>71</v>
      </c>
      <c r="C31" s="140">
        <v>125.9675</v>
      </c>
      <c r="D31" s="140">
        <v>125.9675</v>
      </c>
      <c r="E31" s="140"/>
      <c r="F31" s="151"/>
      <c r="G31" s="151"/>
    </row>
    <row r="32" ht="15" customHeight="1" spans="1:7">
      <c r="A32" s="71">
        <v>2081099</v>
      </c>
      <c r="B32" s="72" t="s">
        <v>72</v>
      </c>
      <c r="C32" s="140">
        <v>689.58</v>
      </c>
      <c r="D32" s="140">
        <v>689.58</v>
      </c>
      <c r="E32" s="140"/>
      <c r="F32" s="151"/>
      <c r="G32" s="151"/>
    </row>
    <row r="33" ht="15" customHeight="1" spans="1:7">
      <c r="A33" s="71">
        <v>20819</v>
      </c>
      <c r="B33" s="72" t="s">
        <v>73</v>
      </c>
      <c r="C33" s="140">
        <v>3856</v>
      </c>
      <c r="D33" s="140">
        <v>3856</v>
      </c>
      <c r="E33" s="140"/>
      <c r="F33" s="151"/>
      <c r="G33" s="151"/>
    </row>
    <row r="34" ht="15" customHeight="1" spans="1:7">
      <c r="A34" s="71">
        <v>2081901</v>
      </c>
      <c r="B34" s="72" t="s">
        <v>74</v>
      </c>
      <c r="C34" s="140">
        <v>1756</v>
      </c>
      <c r="D34" s="140">
        <v>1756</v>
      </c>
      <c r="E34" s="140"/>
      <c r="F34" s="151"/>
      <c r="G34" s="151"/>
    </row>
    <row r="35" ht="15" customHeight="1" spans="1:7">
      <c r="A35" s="71">
        <v>2081902</v>
      </c>
      <c r="B35" s="72" t="s">
        <v>75</v>
      </c>
      <c r="C35" s="140">
        <v>2100</v>
      </c>
      <c r="D35" s="140">
        <v>2100</v>
      </c>
      <c r="E35" s="140"/>
      <c r="F35" s="151"/>
      <c r="G35" s="151"/>
    </row>
    <row r="36" ht="15" customHeight="1" spans="1:7">
      <c r="A36" s="71">
        <v>20820</v>
      </c>
      <c r="B36" s="72" t="s">
        <v>76</v>
      </c>
      <c r="C36" s="140">
        <v>810</v>
      </c>
      <c r="D36" s="140">
        <v>810</v>
      </c>
      <c r="E36" s="140"/>
      <c r="F36" s="151"/>
      <c r="G36" s="151"/>
    </row>
    <row r="37" ht="15" customHeight="1" spans="1:7">
      <c r="A37" s="71">
        <v>2082001</v>
      </c>
      <c r="B37" s="72" t="s">
        <v>77</v>
      </c>
      <c r="C37" s="140">
        <v>800</v>
      </c>
      <c r="D37" s="140">
        <v>800</v>
      </c>
      <c r="E37" s="140"/>
      <c r="F37" s="151"/>
      <c r="G37" s="151"/>
    </row>
    <row r="38" ht="15" customHeight="1" spans="1:7">
      <c r="A38" s="71">
        <v>2082002</v>
      </c>
      <c r="B38" s="72" t="s">
        <v>78</v>
      </c>
      <c r="C38" s="140">
        <v>10</v>
      </c>
      <c r="D38" s="140">
        <v>10</v>
      </c>
      <c r="E38" s="140"/>
      <c r="F38" s="151"/>
      <c r="G38" s="151"/>
    </row>
    <row r="39" ht="15" customHeight="1" spans="1:7">
      <c r="A39" s="71">
        <v>20821</v>
      </c>
      <c r="B39" s="72" t="s">
        <v>79</v>
      </c>
      <c r="C39" s="140">
        <v>1064.121</v>
      </c>
      <c r="D39" s="140">
        <v>1064.121</v>
      </c>
      <c r="E39" s="140"/>
      <c r="F39" s="151"/>
      <c r="G39" s="151"/>
    </row>
    <row r="40" ht="15" customHeight="1" spans="1:7">
      <c r="A40" s="71">
        <v>2082002</v>
      </c>
      <c r="B40" s="72" t="s">
        <v>80</v>
      </c>
      <c r="C40" s="140">
        <v>1064.121</v>
      </c>
      <c r="D40" s="140">
        <v>1064.121</v>
      </c>
      <c r="E40" s="140"/>
      <c r="F40" s="151"/>
      <c r="G40" s="151"/>
    </row>
    <row r="41" ht="15" customHeight="1" spans="1:7">
      <c r="A41" s="71">
        <v>20825</v>
      </c>
      <c r="B41" s="72" t="s">
        <v>81</v>
      </c>
      <c r="C41" s="140">
        <v>625.2117</v>
      </c>
      <c r="D41" s="140">
        <v>625.2117</v>
      </c>
      <c r="E41" s="140"/>
      <c r="F41" s="151"/>
      <c r="G41" s="151"/>
    </row>
    <row r="42" ht="15" customHeight="1" spans="1:7">
      <c r="A42" s="71">
        <v>2082502</v>
      </c>
      <c r="B42" s="72" t="s">
        <v>82</v>
      </c>
      <c r="C42" s="140">
        <v>625.2117</v>
      </c>
      <c r="D42" s="140">
        <v>625.2117</v>
      </c>
      <c r="E42" s="140"/>
      <c r="F42" s="151"/>
      <c r="G42" s="151"/>
    </row>
    <row r="43" ht="15" customHeight="1" spans="1:7">
      <c r="A43" s="71">
        <v>20899</v>
      </c>
      <c r="B43" s="72" t="s">
        <v>83</v>
      </c>
      <c r="C43" s="140">
        <v>16.5765</v>
      </c>
      <c r="D43" s="140">
        <v>16.5765</v>
      </c>
      <c r="E43" s="140"/>
      <c r="F43" s="151"/>
      <c r="G43" s="151"/>
    </row>
    <row r="44" ht="15" customHeight="1" spans="1:7">
      <c r="A44" s="71">
        <v>2089901</v>
      </c>
      <c r="B44" s="72" t="s">
        <v>84</v>
      </c>
      <c r="C44" s="140">
        <v>16.5765</v>
      </c>
      <c r="D44" s="140">
        <v>16.5765</v>
      </c>
      <c r="E44" s="140"/>
      <c r="F44" s="151"/>
      <c r="G44" s="151"/>
    </row>
    <row r="45" ht="15" customHeight="1" spans="1:7">
      <c r="A45" s="66">
        <v>210</v>
      </c>
      <c r="B45" s="67" t="s">
        <v>85</v>
      </c>
      <c r="C45" s="140">
        <f>C46+C48</f>
        <v>453</v>
      </c>
      <c r="D45" s="140">
        <f>D46+D48</f>
        <v>453</v>
      </c>
      <c r="E45" s="140"/>
      <c r="F45" s="151"/>
      <c r="G45" s="151"/>
    </row>
    <row r="46" ht="15" customHeight="1" spans="1:7">
      <c r="A46" s="71">
        <v>21013</v>
      </c>
      <c r="B46" s="72" t="s">
        <v>86</v>
      </c>
      <c r="C46" s="140">
        <v>383</v>
      </c>
      <c r="D46" s="140">
        <v>383</v>
      </c>
      <c r="E46" s="140"/>
      <c r="F46" s="151"/>
      <c r="G46" s="151"/>
    </row>
    <row r="47" ht="15" customHeight="1" spans="1:7">
      <c r="A47" s="71">
        <v>2101301</v>
      </c>
      <c r="B47" s="72" t="s">
        <v>87</v>
      </c>
      <c r="C47" s="140">
        <v>383</v>
      </c>
      <c r="D47" s="140">
        <v>383</v>
      </c>
      <c r="E47" s="140"/>
      <c r="F47" s="151"/>
      <c r="G47" s="151"/>
    </row>
    <row r="48" ht="15" customHeight="1" spans="1:7">
      <c r="A48" s="71">
        <v>21014</v>
      </c>
      <c r="B48" s="72" t="s">
        <v>88</v>
      </c>
      <c r="C48" s="140">
        <v>70</v>
      </c>
      <c r="D48" s="140">
        <v>70</v>
      </c>
      <c r="E48" s="140"/>
      <c r="F48" s="151"/>
      <c r="G48" s="151"/>
    </row>
    <row r="49" ht="15" customHeight="1" spans="1:7">
      <c r="A49" s="71">
        <v>2101401</v>
      </c>
      <c r="B49" s="72" t="s">
        <v>89</v>
      </c>
      <c r="C49" s="140">
        <v>70</v>
      </c>
      <c r="D49" s="140">
        <v>70</v>
      </c>
      <c r="E49" s="140"/>
      <c r="F49" s="151"/>
      <c r="G49" s="151"/>
    </row>
    <row r="50" ht="15" customHeight="1" spans="1:7">
      <c r="A50" s="66">
        <v>212</v>
      </c>
      <c r="B50" s="67" t="s">
        <v>90</v>
      </c>
      <c r="C50" s="140"/>
      <c r="D50" s="140"/>
      <c r="E50" s="140"/>
      <c r="F50" s="151"/>
      <c r="G50" s="151"/>
    </row>
    <row r="51" ht="15" customHeight="1" spans="1:7">
      <c r="A51" s="71">
        <v>21201</v>
      </c>
      <c r="B51" s="72" t="s">
        <v>91</v>
      </c>
      <c r="C51" s="140"/>
      <c r="D51" s="140"/>
      <c r="E51" s="140"/>
      <c r="F51" s="151"/>
      <c r="G51" s="151"/>
    </row>
    <row r="52" ht="15" customHeight="1" spans="1:7">
      <c r="A52" s="71">
        <v>2120199</v>
      </c>
      <c r="B52" s="72" t="s">
        <v>92</v>
      </c>
      <c r="C52" s="140"/>
      <c r="D52" s="140"/>
      <c r="E52" s="140"/>
      <c r="F52" s="151"/>
      <c r="G52" s="151"/>
    </row>
    <row r="53" ht="15" customHeight="1" spans="1:7">
      <c r="A53" s="66">
        <v>221</v>
      </c>
      <c r="B53" s="67" t="s">
        <v>93</v>
      </c>
      <c r="C53" s="140">
        <v>35.0367</v>
      </c>
      <c r="D53" s="140">
        <v>35.0367</v>
      </c>
      <c r="E53" s="140"/>
      <c r="F53" s="151"/>
      <c r="G53" s="151"/>
    </row>
    <row r="54" ht="15" customHeight="1" spans="1:7">
      <c r="A54" s="71">
        <v>22102</v>
      </c>
      <c r="B54" s="72" t="s">
        <v>94</v>
      </c>
      <c r="C54" s="140">
        <v>35.0367</v>
      </c>
      <c r="D54" s="140">
        <v>35.0367</v>
      </c>
      <c r="E54" s="140"/>
      <c r="F54" s="151"/>
      <c r="G54" s="151"/>
    </row>
    <row r="55" ht="15" customHeight="1" spans="1:7">
      <c r="A55" s="71">
        <v>2210201</v>
      </c>
      <c r="B55" s="72" t="s">
        <v>95</v>
      </c>
      <c r="C55" s="140">
        <v>35.0367</v>
      </c>
      <c r="D55" s="140">
        <v>35.0367</v>
      </c>
      <c r="E55" s="140"/>
      <c r="F55" s="151"/>
      <c r="G55" s="151"/>
    </row>
    <row r="56" ht="15" customHeight="1" spans="1:7">
      <c r="A56" s="66">
        <v>229</v>
      </c>
      <c r="B56" s="67" t="s">
        <v>96</v>
      </c>
      <c r="C56" s="140">
        <v>42</v>
      </c>
      <c r="D56" s="140"/>
      <c r="E56" s="140">
        <v>42</v>
      </c>
      <c r="F56" s="151"/>
      <c r="G56" s="151"/>
    </row>
    <row r="57" ht="15" customHeight="1" spans="1:7">
      <c r="A57" s="71">
        <v>22960</v>
      </c>
      <c r="B57" s="72" t="s">
        <v>97</v>
      </c>
      <c r="C57" s="140">
        <v>42</v>
      </c>
      <c r="D57" s="140"/>
      <c r="E57" s="140">
        <v>42</v>
      </c>
      <c r="F57" s="151"/>
      <c r="G57" s="151"/>
    </row>
    <row r="58" ht="15" customHeight="1" spans="1:7">
      <c r="A58" s="71">
        <v>2296013</v>
      </c>
      <c r="B58" s="72" t="s">
        <v>98</v>
      </c>
      <c r="C58" s="140">
        <v>42</v>
      </c>
      <c r="D58" s="140"/>
      <c r="E58" s="140">
        <v>42</v>
      </c>
      <c r="F58" s="151"/>
      <c r="G58" s="151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showGridLines="0" showZeros="0" tabSelected="1" topLeftCell="A30" workbookViewId="0">
      <selection activeCell="B56" sqref="B56"/>
    </sheetView>
  </sheetViews>
  <sheetFormatPr defaultColWidth="6.875" defaultRowHeight="11.25" outlineLevelCol="4"/>
  <cols>
    <col min="1" max="1" width="12.75" style="61" customWidth="1"/>
    <col min="2" max="2" width="34.25" style="61" customWidth="1"/>
    <col min="3" max="5" width="24.125" style="61" customWidth="1"/>
    <col min="6" max="16384" width="6.875" style="61"/>
  </cols>
  <sheetData>
    <row r="1" ht="16.5" customHeight="1" spans="1:5">
      <c r="A1" s="62" t="s">
        <v>99</v>
      </c>
      <c r="B1" s="63"/>
      <c r="C1" s="63"/>
      <c r="D1" s="80"/>
      <c r="E1" s="80"/>
    </row>
    <row r="2" ht="16.5" customHeight="1" spans="1:5">
      <c r="A2" s="63"/>
      <c r="B2" s="63"/>
      <c r="C2" s="63"/>
      <c r="D2" s="80"/>
      <c r="E2" s="80"/>
    </row>
    <row r="3" ht="29.25" customHeight="1" spans="1:5">
      <c r="A3" s="64" t="s">
        <v>100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127" t="s">
        <v>2</v>
      </c>
    </row>
    <row r="5" ht="26.25" customHeight="1" spans="1:5">
      <c r="A5" s="128" t="s">
        <v>39</v>
      </c>
      <c r="B5" s="129"/>
      <c r="C5" s="130" t="s">
        <v>36</v>
      </c>
      <c r="D5" s="130" t="s">
        <v>101</v>
      </c>
      <c r="E5" s="130" t="s">
        <v>102</v>
      </c>
    </row>
    <row r="6" s="60" customFormat="1" ht="27.75" customHeight="1" spans="1:5">
      <c r="A6" s="65" t="s">
        <v>44</v>
      </c>
      <c r="B6" s="65" t="s">
        <v>45</v>
      </c>
      <c r="C6" s="131"/>
      <c r="D6" s="131"/>
      <c r="E6" s="131"/>
    </row>
    <row r="7" s="60" customFormat="1" ht="16" customHeight="1" spans="1:5">
      <c r="A7" s="51"/>
      <c r="B7" s="132" t="s">
        <v>103</v>
      </c>
      <c r="C7" s="125">
        <f>C8+C11+C46+C51+C54+C57</f>
        <v>12109.7286</v>
      </c>
      <c r="D7" s="125">
        <f>D8+D11+D46+D51+D54+D57</f>
        <v>750.7743</v>
      </c>
      <c r="E7" s="125">
        <f>E8+E11+E46+E51+E54+E57</f>
        <v>11358.9543</v>
      </c>
    </row>
    <row r="8" s="60" customFormat="1" ht="16" customHeight="1" spans="1:5">
      <c r="A8" s="104">
        <v>201</v>
      </c>
      <c r="B8" s="133" t="s">
        <v>47</v>
      </c>
      <c r="C8" s="134">
        <v>0.578</v>
      </c>
      <c r="D8" s="109"/>
      <c r="E8" s="108">
        <v>0.578</v>
      </c>
    </row>
    <row r="9" s="60" customFormat="1" ht="16" customHeight="1" spans="1:5">
      <c r="A9" s="110">
        <v>20132</v>
      </c>
      <c r="B9" s="135" t="s">
        <v>48</v>
      </c>
      <c r="C9" s="134">
        <v>0.578</v>
      </c>
      <c r="D9" s="109"/>
      <c r="E9" s="108">
        <v>0.578</v>
      </c>
    </row>
    <row r="10" s="60" customFormat="1" ht="16" customHeight="1" spans="1:5">
      <c r="A10" s="110">
        <v>2013299</v>
      </c>
      <c r="B10" s="135" t="s">
        <v>49</v>
      </c>
      <c r="C10" s="134">
        <v>0.578</v>
      </c>
      <c r="D10" s="109"/>
      <c r="E10" s="108">
        <v>0.578</v>
      </c>
    </row>
    <row r="11" customFormat="1" ht="16" customHeight="1" spans="1:5">
      <c r="A11" s="66">
        <v>208</v>
      </c>
      <c r="B11" s="136" t="s">
        <v>50</v>
      </c>
      <c r="C11" s="75">
        <f>C12+C18+C22+C25+C29+C34+C37+C40+C42+C44</f>
        <v>11579.1139</v>
      </c>
      <c r="D11" s="106">
        <f>D12+D18+D22+D25+D29+D34+D37+D40+D42+D44</f>
        <v>715.7376</v>
      </c>
      <c r="E11" s="106">
        <f>E12+E18+E22+E25+E29+E34+E37+E40+E42+E44</f>
        <v>10863.3763</v>
      </c>
    </row>
    <row r="12" customFormat="1" ht="16" customHeight="1" spans="1:5">
      <c r="A12" s="71">
        <v>20802</v>
      </c>
      <c r="B12" s="137" t="s">
        <v>51</v>
      </c>
      <c r="C12" s="75">
        <v>559.9665</v>
      </c>
      <c r="D12" s="106">
        <v>483.9665</v>
      </c>
      <c r="E12" s="106">
        <v>76</v>
      </c>
    </row>
    <row r="13" customFormat="1" ht="16" customHeight="1" spans="1:5">
      <c r="A13" s="71">
        <v>2080201</v>
      </c>
      <c r="B13" s="137" t="s">
        <v>52</v>
      </c>
      <c r="C13" s="75">
        <v>117.7498</v>
      </c>
      <c r="D13" s="106">
        <v>117.7498</v>
      </c>
      <c r="E13" s="106"/>
    </row>
    <row r="14" ht="16" customHeight="1" spans="1:5">
      <c r="A14" s="71">
        <v>2080205</v>
      </c>
      <c r="B14" s="137" t="s">
        <v>53</v>
      </c>
      <c r="C14" s="75">
        <v>371.2167</v>
      </c>
      <c r="D14" s="109">
        <v>366.2167</v>
      </c>
      <c r="E14" s="109">
        <v>5</v>
      </c>
    </row>
    <row r="15" ht="16" customHeight="1" spans="1:5">
      <c r="A15" s="71">
        <v>2080207</v>
      </c>
      <c r="B15" s="137" t="s">
        <v>54</v>
      </c>
      <c r="C15" s="75">
        <v>21</v>
      </c>
      <c r="D15" s="109"/>
      <c r="E15" s="106">
        <v>21</v>
      </c>
    </row>
    <row r="16" ht="16" customHeight="1" spans="1:5">
      <c r="A16" s="71">
        <v>2080208</v>
      </c>
      <c r="B16" s="137" t="s">
        <v>55</v>
      </c>
      <c r="C16" s="75">
        <v>40</v>
      </c>
      <c r="D16" s="109"/>
      <c r="E16" s="106">
        <v>40</v>
      </c>
    </row>
    <row r="17" ht="16" customHeight="1" spans="1:5">
      <c r="A17" s="71">
        <v>2080299</v>
      </c>
      <c r="B17" s="137" t="s">
        <v>56</v>
      </c>
      <c r="C17" s="75">
        <v>10</v>
      </c>
      <c r="D17" s="109"/>
      <c r="E17" s="106">
        <v>10</v>
      </c>
    </row>
    <row r="18" ht="16" customHeight="1" spans="1:5">
      <c r="A18" s="71">
        <v>20805</v>
      </c>
      <c r="B18" s="137" t="s">
        <v>57</v>
      </c>
      <c r="C18" s="75">
        <v>105.8036</v>
      </c>
      <c r="D18" s="106">
        <v>105.8036</v>
      </c>
      <c r="E18" s="138"/>
    </row>
    <row r="19" ht="16" customHeight="1" spans="1:5">
      <c r="A19" s="71">
        <v>2080504</v>
      </c>
      <c r="B19" s="137" t="s">
        <v>58</v>
      </c>
      <c r="C19" s="139">
        <v>17.9815</v>
      </c>
      <c r="D19" s="106">
        <v>17.9815</v>
      </c>
      <c r="E19" s="106"/>
    </row>
    <row r="20" ht="16" customHeight="1" spans="1:5">
      <c r="A20" s="71">
        <v>2080505</v>
      </c>
      <c r="B20" s="137" t="s">
        <v>59</v>
      </c>
      <c r="C20" s="75">
        <v>87.5917</v>
      </c>
      <c r="D20" s="106">
        <v>87.5917</v>
      </c>
      <c r="E20" s="106"/>
    </row>
    <row r="21" ht="16" customHeight="1" spans="1:5">
      <c r="A21" s="71">
        <v>2080506</v>
      </c>
      <c r="B21" s="137" t="s">
        <v>60</v>
      </c>
      <c r="C21" s="75">
        <v>0.2304</v>
      </c>
      <c r="D21" s="106">
        <v>0.2304</v>
      </c>
      <c r="E21" s="106"/>
    </row>
    <row r="22" ht="16" customHeight="1" spans="1:5">
      <c r="A22" s="71">
        <v>20808</v>
      </c>
      <c r="B22" s="137" t="s">
        <v>61</v>
      </c>
      <c r="C22" s="75">
        <v>2848.2515</v>
      </c>
      <c r="D22" s="106"/>
      <c r="E22" s="106">
        <v>2848.2515</v>
      </c>
    </row>
    <row r="23" ht="16" customHeight="1" spans="1:5">
      <c r="A23" s="71">
        <v>2080805</v>
      </c>
      <c r="B23" s="137" t="s">
        <v>62</v>
      </c>
      <c r="C23" s="75">
        <v>2178.9891</v>
      </c>
      <c r="D23" s="106"/>
      <c r="E23" s="106">
        <v>2178.9891</v>
      </c>
    </row>
    <row r="24" ht="16" customHeight="1" spans="1:5">
      <c r="A24" s="71">
        <v>2080899</v>
      </c>
      <c r="B24" s="137" t="s">
        <v>63</v>
      </c>
      <c r="C24" s="75">
        <v>669.2624</v>
      </c>
      <c r="D24" s="106"/>
      <c r="E24" s="106">
        <v>669.2624</v>
      </c>
    </row>
    <row r="25" ht="16" customHeight="1" spans="1:5">
      <c r="A25" s="71">
        <v>20809</v>
      </c>
      <c r="B25" s="137" t="s">
        <v>64</v>
      </c>
      <c r="C25" s="75">
        <v>192.0956</v>
      </c>
      <c r="D25" s="106"/>
      <c r="E25" s="106">
        <v>192.0956</v>
      </c>
    </row>
    <row r="26" ht="16" customHeight="1" spans="1:5">
      <c r="A26" s="71">
        <v>2080901</v>
      </c>
      <c r="B26" s="137" t="s">
        <v>65</v>
      </c>
      <c r="C26" s="75">
        <v>116.0956</v>
      </c>
      <c r="D26" s="106"/>
      <c r="E26" s="106">
        <v>116.0956</v>
      </c>
    </row>
    <row r="27" ht="16" customHeight="1" spans="1:5">
      <c r="A27" s="71">
        <v>2080902</v>
      </c>
      <c r="B27" s="72" t="s">
        <v>66</v>
      </c>
      <c r="C27" s="75">
        <v>72</v>
      </c>
      <c r="D27" s="106"/>
      <c r="E27" s="106">
        <v>72</v>
      </c>
    </row>
    <row r="28" ht="16" customHeight="1" spans="1:5">
      <c r="A28" s="71">
        <v>2080903</v>
      </c>
      <c r="B28" s="72" t="s">
        <v>67</v>
      </c>
      <c r="C28" s="140">
        <v>4</v>
      </c>
      <c r="D28" s="106"/>
      <c r="E28" s="106">
        <v>4</v>
      </c>
    </row>
    <row r="29" ht="16" customHeight="1" spans="1:5">
      <c r="A29" s="71">
        <v>20810</v>
      </c>
      <c r="B29" s="72" t="s">
        <v>68</v>
      </c>
      <c r="C29" s="140">
        <v>1501.0875</v>
      </c>
      <c r="D29" s="106">
        <v>125.9675</v>
      </c>
      <c r="E29" s="106">
        <v>1375.12</v>
      </c>
    </row>
    <row r="30" ht="16" customHeight="1" spans="1:5">
      <c r="A30" s="71">
        <v>2081001</v>
      </c>
      <c r="B30" s="72" t="s">
        <v>69</v>
      </c>
      <c r="C30" s="140">
        <v>338.04</v>
      </c>
      <c r="D30" s="106"/>
      <c r="E30" s="106">
        <v>338.04</v>
      </c>
    </row>
    <row r="31" ht="16" customHeight="1" spans="1:5">
      <c r="A31" s="71">
        <v>2081002</v>
      </c>
      <c r="B31" s="72" t="s">
        <v>70</v>
      </c>
      <c r="C31" s="140">
        <v>347.5</v>
      </c>
      <c r="D31" s="106"/>
      <c r="E31" s="106">
        <v>347.5</v>
      </c>
    </row>
    <row r="32" ht="16" customHeight="1" spans="1:5">
      <c r="A32" s="71">
        <v>2081005</v>
      </c>
      <c r="B32" s="72" t="s">
        <v>71</v>
      </c>
      <c r="C32" s="140">
        <v>125.9675</v>
      </c>
      <c r="D32" s="106">
        <v>125.9675</v>
      </c>
      <c r="E32" s="106"/>
    </row>
    <row r="33" ht="16" customHeight="1" spans="1:5">
      <c r="A33" s="71">
        <v>2081099</v>
      </c>
      <c r="B33" s="72" t="s">
        <v>72</v>
      </c>
      <c r="C33" s="140">
        <v>689.58</v>
      </c>
      <c r="D33" s="106"/>
      <c r="E33" s="106">
        <v>689.58</v>
      </c>
    </row>
    <row r="34" ht="16" customHeight="1" spans="1:5">
      <c r="A34" s="71">
        <v>20819</v>
      </c>
      <c r="B34" s="72" t="s">
        <v>73</v>
      </c>
      <c r="C34" s="140">
        <v>3856</v>
      </c>
      <c r="D34" s="106"/>
      <c r="E34" s="106">
        <v>3856</v>
      </c>
    </row>
    <row r="35" ht="16" customHeight="1" spans="1:5">
      <c r="A35" s="71">
        <v>2081901</v>
      </c>
      <c r="B35" s="72" t="s">
        <v>74</v>
      </c>
      <c r="C35" s="140">
        <v>1756</v>
      </c>
      <c r="D35" s="106"/>
      <c r="E35" s="106">
        <v>1756</v>
      </c>
    </row>
    <row r="36" ht="16" customHeight="1" spans="1:5">
      <c r="A36" s="71">
        <v>2081902</v>
      </c>
      <c r="B36" s="72" t="s">
        <v>75</v>
      </c>
      <c r="C36" s="140">
        <v>2100</v>
      </c>
      <c r="D36" s="106"/>
      <c r="E36" s="106">
        <v>2100</v>
      </c>
    </row>
    <row r="37" ht="16" customHeight="1" spans="1:5">
      <c r="A37" s="71">
        <v>20820</v>
      </c>
      <c r="B37" s="72" t="s">
        <v>76</v>
      </c>
      <c r="C37" s="140">
        <v>810</v>
      </c>
      <c r="D37" s="106"/>
      <c r="E37" s="106">
        <v>810</v>
      </c>
    </row>
    <row r="38" ht="16" customHeight="1" spans="1:5">
      <c r="A38" s="71">
        <v>2082001</v>
      </c>
      <c r="B38" s="72" t="s">
        <v>77</v>
      </c>
      <c r="C38" s="140">
        <v>800</v>
      </c>
      <c r="D38" s="106"/>
      <c r="E38" s="106">
        <v>800</v>
      </c>
    </row>
    <row r="39" ht="16" customHeight="1" spans="1:5">
      <c r="A39" s="71">
        <v>2082002</v>
      </c>
      <c r="B39" s="72" t="s">
        <v>78</v>
      </c>
      <c r="C39" s="140">
        <v>10</v>
      </c>
      <c r="D39" s="106"/>
      <c r="E39" s="106">
        <v>10</v>
      </c>
    </row>
    <row r="40" ht="16" customHeight="1" spans="1:5">
      <c r="A40" s="71">
        <v>20821</v>
      </c>
      <c r="B40" s="72" t="s">
        <v>79</v>
      </c>
      <c r="C40" s="140">
        <v>1064.121</v>
      </c>
      <c r="D40" s="106"/>
      <c r="E40" s="106">
        <v>1064.121</v>
      </c>
    </row>
    <row r="41" ht="16" customHeight="1" spans="1:5">
      <c r="A41" s="71">
        <v>2082002</v>
      </c>
      <c r="B41" s="72" t="s">
        <v>80</v>
      </c>
      <c r="C41" s="140">
        <v>1064.121</v>
      </c>
      <c r="D41" s="106"/>
      <c r="E41" s="106">
        <v>1064.121</v>
      </c>
    </row>
    <row r="42" ht="16" customHeight="1" spans="1:5">
      <c r="A42" s="71">
        <v>20825</v>
      </c>
      <c r="B42" s="72" t="s">
        <v>81</v>
      </c>
      <c r="C42" s="140">
        <v>625.2117</v>
      </c>
      <c r="D42" s="106"/>
      <c r="E42" s="106">
        <v>625.2117</v>
      </c>
    </row>
    <row r="43" ht="16" customHeight="1" spans="1:5">
      <c r="A43" s="71">
        <v>2082502</v>
      </c>
      <c r="B43" s="72" t="s">
        <v>82</v>
      </c>
      <c r="C43" s="140">
        <v>625.2117</v>
      </c>
      <c r="D43" s="106"/>
      <c r="E43" s="106">
        <v>625.2117</v>
      </c>
    </row>
    <row r="44" ht="16" customHeight="1" spans="1:5">
      <c r="A44" s="71">
        <v>20899</v>
      </c>
      <c r="B44" s="72" t="s">
        <v>83</v>
      </c>
      <c r="C44" s="140">
        <v>16.5765</v>
      </c>
      <c r="D44" s="106"/>
      <c r="E44" s="106">
        <v>16.5765</v>
      </c>
    </row>
    <row r="45" ht="16" customHeight="1" spans="1:5">
      <c r="A45" s="71">
        <v>2089901</v>
      </c>
      <c r="B45" s="72" t="s">
        <v>84</v>
      </c>
      <c r="C45" s="140">
        <v>16.5765</v>
      </c>
      <c r="D45" s="106"/>
      <c r="E45" s="106">
        <v>16.5765</v>
      </c>
    </row>
    <row r="46" ht="16" customHeight="1" spans="1:5">
      <c r="A46" s="66">
        <v>210</v>
      </c>
      <c r="B46" s="67" t="s">
        <v>85</v>
      </c>
      <c r="C46" s="140">
        <f>C47+C49</f>
        <v>453</v>
      </c>
      <c r="D46" s="106"/>
      <c r="E46" s="106">
        <f>E47+E49</f>
        <v>453</v>
      </c>
    </row>
    <row r="47" ht="16" customHeight="1" spans="1:5">
      <c r="A47" s="71">
        <v>21013</v>
      </c>
      <c r="B47" s="72" t="s">
        <v>86</v>
      </c>
      <c r="C47" s="140">
        <v>383</v>
      </c>
      <c r="D47" s="106"/>
      <c r="E47" s="106">
        <v>383</v>
      </c>
    </row>
    <row r="48" ht="16" customHeight="1" spans="1:5">
      <c r="A48" s="71">
        <v>2101301</v>
      </c>
      <c r="B48" s="72" t="s">
        <v>87</v>
      </c>
      <c r="C48" s="140">
        <v>383</v>
      </c>
      <c r="D48" s="106"/>
      <c r="E48" s="106">
        <v>383</v>
      </c>
    </row>
    <row r="49" ht="16" customHeight="1" spans="1:5">
      <c r="A49" s="71">
        <v>21014</v>
      </c>
      <c r="B49" s="72" t="s">
        <v>88</v>
      </c>
      <c r="C49" s="140">
        <v>70</v>
      </c>
      <c r="D49" s="106"/>
      <c r="E49" s="106">
        <v>70</v>
      </c>
    </row>
    <row r="50" ht="16" customHeight="1" spans="1:5">
      <c r="A50" s="71">
        <v>2101401</v>
      </c>
      <c r="B50" s="72" t="s">
        <v>89</v>
      </c>
      <c r="C50" s="140">
        <v>70</v>
      </c>
      <c r="D50" s="106"/>
      <c r="E50" s="106">
        <v>70</v>
      </c>
    </row>
    <row r="51" ht="16" customHeight="1" spans="1:5">
      <c r="A51" s="66">
        <v>212</v>
      </c>
      <c r="B51" s="67" t="s">
        <v>90</v>
      </c>
      <c r="C51" s="140"/>
      <c r="D51" s="106"/>
      <c r="E51" s="106"/>
    </row>
    <row r="52" ht="16" customHeight="1" spans="1:5">
      <c r="A52" s="71">
        <v>21201</v>
      </c>
      <c r="B52" s="72" t="s">
        <v>91</v>
      </c>
      <c r="C52" s="140"/>
      <c r="D52" s="106"/>
      <c r="E52" s="106"/>
    </row>
    <row r="53" ht="16" customHeight="1" spans="1:5">
      <c r="A53" s="71">
        <v>2120199</v>
      </c>
      <c r="B53" s="72" t="s">
        <v>92</v>
      </c>
      <c r="C53" s="140"/>
      <c r="D53" s="106"/>
      <c r="E53" s="106"/>
    </row>
    <row r="54" ht="16" customHeight="1" spans="1:5">
      <c r="A54" s="66">
        <v>221</v>
      </c>
      <c r="B54" s="67" t="s">
        <v>93</v>
      </c>
      <c r="C54" s="140">
        <v>35.0367</v>
      </c>
      <c r="D54" s="106">
        <v>35.0367</v>
      </c>
      <c r="E54" s="106"/>
    </row>
    <row r="55" ht="16" customHeight="1" spans="1:5">
      <c r="A55" s="71">
        <v>22102</v>
      </c>
      <c r="B55" s="72" t="s">
        <v>94</v>
      </c>
      <c r="C55" s="140">
        <v>35.0367</v>
      </c>
      <c r="D55" s="106">
        <v>35.0367</v>
      </c>
      <c r="E55" s="106"/>
    </row>
    <row r="56" ht="16" customHeight="1" spans="1:5">
      <c r="A56" s="71">
        <v>2210201</v>
      </c>
      <c r="B56" s="72" t="s">
        <v>95</v>
      </c>
      <c r="C56" s="140">
        <v>35.0367</v>
      </c>
      <c r="D56" s="106">
        <v>35.0367</v>
      </c>
      <c r="E56" s="106"/>
    </row>
    <row r="57" ht="16" customHeight="1" spans="1:5">
      <c r="A57" s="66">
        <v>229</v>
      </c>
      <c r="B57" s="67" t="s">
        <v>96</v>
      </c>
      <c r="C57" s="140">
        <v>42</v>
      </c>
      <c r="D57" s="138"/>
      <c r="E57" s="140">
        <v>42</v>
      </c>
    </row>
    <row r="58" ht="16" customHeight="1" spans="1:5">
      <c r="A58" s="71">
        <v>22960</v>
      </c>
      <c r="B58" s="72" t="s">
        <v>97</v>
      </c>
      <c r="C58" s="140">
        <v>42</v>
      </c>
      <c r="D58" s="138"/>
      <c r="E58" s="140">
        <v>42</v>
      </c>
    </row>
    <row r="59" ht="16" customHeight="1" spans="1:5">
      <c r="A59" s="71">
        <v>2296013</v>
      </c>
      <c r="B59" s="72" t="s">
        <v>98</v>
      </c>
      <c r="C59" s="140">
        <v>42</v>
      </c>
      <c r="D59" s="138"/>
      <c r="E59" s="140">
        <v>42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07638888888889" bottom="0.707638888888889" header="0.235416666666667" footer="0.196527777777778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12" sqref="D12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28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 t="s">
        <v>104</v>
      </c>
      <c r="B1" s="115"/>
      <c r="C1" s="115"/>
      <c r="D1" s="115"/>
      <c r="E1" s="115"/>
      <c r="F1" s="116"/>
    </row>
    <row r="2" ht="18.75" customHeight="1" spans="1:6">
      <c r="A2" s="117"/>
      <c r="B2" s="115"/>
      <c r="C2" s="115"/>
      <c r="D2" s="115"/>
      <c r="E2" s="115"/>
      <c r="F2" s="116"/>
    </row>
    <row r="3" ht="21" customHeight="1" spans="1:6">
      <c r="A3" s="47" t="s">
        <v>105</v>
      </c>
      <c r="B3" s="47"/>
      <c r="C3" s="47"/>
      <c r="D3" s="47"/>
      <c r="E3" s="47"/>
      <c r="F3" s="47"/>
    </row>
    <row r="4" ht="14.25" customHeight="1" spans="1:6">
      <c r="A4" s="118"/>
      <c r="B4" s="118"/>
      <c r="C4" s="118"/>
      <c r="D4" s="118"/>
      <c r="E4" s="118"/>
      <c r="F4" s="49" t="s">
        <v>2</v>
      </c>
    </row>
    <row r="5" ht="24" customHeight="1" spans="1:6">
      <c r="A5" s="153" t="s">
        <v>3</v>
      </c>
      <c r="B5" s="65"/>
      <c r="C5" s="153" t="s">
        <v>4</v>
      </c>
      <c r="D5" s="65"/>
      <c r="E5" s="65"/>
      <c r="F5" s="65"/>
    </row>
    <row r="6" ht="24" customHeight="1" spans="1:6">
      <c r="A6" s="153" t="s">
        <v>5</v>
      </c>
      <c r="B6" s="153" t="s">
        <v>6</v>
      </c>
      <c r="C6" s="65" t="s">
        <v>39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106</v>
      </c>
      <c r="E7" s="65" t="s">
        <v>40</v>
      </c>
      <c r="F7" s="65" t="s">
        <v>107</v>
      </c>
    </row>
    <row r="8" ht="24" customHeight="1" spans="1:6">
      <c r="A8" s="53" t="s">
        <v>11</v>
      </c>
      <c r="B8" s="119">
        <v>12067.7286</v>
      </c>
      <c r="C8" s="79" t="s">
        <v>12</v>
      </c>
      <c r="D8" s="120">
        <f>E8+F8</f>
        <v>0.578</v>
      </c>
      <c r="E8" s="121">
        <v>0.578</v>
      </c>
      <c r="F8" s="82"/>
    </row>
    <row r="9" ht="24" customHeight="1" spans="1:6">
      <c r="A9" s="53" t="s">
        <v>108</v>
      </c>
      <c r="B9" s="119">
        <v>42</v>
      </c>
      <c r="C9" s="79" t="s">
        <v>14</v>
      </c>
      <c r="D9" s="120">
        <f t="shared" ref="D9:D29" si="0">E9+F9</f>
        <v>0</v>
      </c>
      <c r="E9" s="120"/>
      <c r="F9" s="82"/>
    </row>
    <row r="10" ht="24" customHeight="1" spans="1:6">
      <c r="A10" s="53"/>
      <c r="B10" s="119"/>
      <c r="C10" s="79" t="s">
        <v>16</v>
      </c>
      <c r="D10" s="120">
        <f t="shared" si="0"/>
        <v>0</v>
      </c>
      <c r="E10" s="120"/>
      <c r="F10" s="82"/>
    </row>
    <row r="11" ht="24" customHeight="1" spans="1:6">
      <c r="A11" s="53"/>
      <c r="B11" s="119"/>
      <c r="C11" s="53" t="s">
        <v>18</v>
      </c>
      <c r="D11" s="120">
        <f t="shared" si="0"/>
        <v>0</v>
      </c>
      <c r="E11" s="119"/>
      <c r="F11" s="82"/>
    </row>
    <row r="12" ht="24" customHeight="1" spans="1:6">
      <c r="A12" s="53"/>
      <c r="B12" s="119"/>
      <c r="C12" s="79" t="s">
        <v>19</v>
      </c>
      <c r="D12" s="120">
        <f t="shared" si="0"/>
        <v>0</v>
      </c>
      <c r="E12" s="120"/>
      <c r="F12" s="82"/>
    </row>
    <row r="13" ht="24" customHeight="1" spans="1:6">
      <c r="A13" s="53"/>
      <c r="B13" s="119"/>
      <c r="C13" s="79" t="s">
        <v>20</v>
      </c>
      <c r="D13" s="120">
        <f t="shared" si="0"/>
        <v>0</v>
      </c>
      <c r="E13" s="120"/>
      <c r="F13" s="82"/>
    </row>
    <row r="14" ht="24" customHeight="1" spans="1:6">
      <c r="A14" s="53"/>
      <c r="B14" s="119"/>
      <c r="C14" s="53" t="s">
        <v>21</v>
      </c>
      <c r="D14" s="120">
        <f t="shared" si="0"/>
        <v>0</v>
      </c>
      <c r="E14" s="119"/>
      <c r="F14" s="119"/>
    </row>
    <row r="15" ht="24" customHeight="1" spans="1:6">
      <c r="A15" s="53"/>
      <c r="B15" s="119"/>
      <c r="C15" s="53" t="s">
        <v>22</v>
      </c>
      <c r="D15" s="120">
        <f t="shared" si="0"/>
        <v>11579.1139</v>
      </c>
      <c r="E15" s="122">
        <v>11579.1139</v>
      </c>
      <c r="F15" s="119"/>
    </row>
    <row r="16" ht="24" customHeight="1" spans="1:6">
      <c r="A16" s="53"/>
      <c r="B16" s="119"/>
      <c r="C16" s="79" t="s">
        <v>23</v>
      </c>
      <c r="D16" s="120">
        <f t="shared" si="0"/>
        <v>453</v>
      </c>
      <c r="E16" s="123">
        <v>453</v>
      </c>
      <c r="F16" s="119"/>
    </row>
    <row r="17" ht="24" customHeight="1" spans="1:6">
      <c r="A17" s="53"/>
      <c r="B17" s="119"/>
      <c r="C17" s="79" t="s">
        <v>24</v>
      </c>
      <c r="D17" s="120">
        <f t="shared" si="0"/>
        <v>0</v>
      </c>
      <c r="E17" s="123"/>
      <c r="F17" s="119"/>
    </row>
    <row r="18" ht="24" customHeight="1" spans="1:6">
      <c r="A18" s="53"/>
      <c r="B18" s="119"/>
      <c r="C18" s="53" t="s">
        <v>25</v>
      </c>
      <c r="D18" s="120">
        <f t="shared" si="0"/>
        <v>0</v>
      </c>
      <c r="E18" s="122"/>
      <c r="F18" s="119"/>
    </row>
    <row r="19" ht="24" customHeight="1" spans="1:6">
      <c r="A19" s="53"/>
      <c r="B19" s="119"/>
      <c r="C19" s="53" t="s">
        <v>26</v>
      </c>
      <c r="D19" s="120">
        <f t="shared" si="0"/>
        <v>0</v>
      </c>
      <c r="E19" s="119"/>
      <c r="F19" s="119"/>
    </row>
    <row r="20" ht="24" customHeight="1" spans="1:6">
      <c r="A20" s="53"/>
      <c r="B20" s="119"/>
      <c r="C20" s="53" t="s">
        <v>27</v>
      </c>
      <c r="D20" s="120">
        <f t="shared" si="0"/>
        <v>0</v>
      </c>
      <c r="E20" s="119"/>
      <c r="F20" s="119"/>
    </row>
    <row r="21" ht="24" customHeight="1" spans="1:6">
      <c r="A21" s="53"/>
      <c r="B21" s="119"/>
      <c r="C21" s="53" t="s">
        <v>28</v>
      </c>
      <c r="D21" s="120">
        <f t="shared" si="0"/>
        <v>0</v>
      </c>
      <c r="E21" s="119"/>
      <c r="F21" s="119"/>
    </row>
    <row r="22" ht="24" customHeight="1" spans="1:6">
      <c r="A22" s="53"/>
      <c r="B22" s="119"/>
      <c r="C22" s="53" t="s">
        <v>29</v>
      </c>
      <c r="D22" s="120">
        <f t="shared" si="0"/>
        <v>0</v>
      </c>
      <c r="E22" s="119"/>
      <c r="F22" s="119"/>
    </row>
    <row r="23" ht="24" customHeight="1" spans="1:6">
      <c r="A23" s="53"/>
      <c r="B23" s="119"/>
      <c r="C23" s="53" t="s">
        <v>30</v>
      </c>
      <c r="D23" s="120">
        <f t="shared" si="0"/>
        <v>0</v>
      </c>
      <c r="E23" s="119"/>
      <c r="F23" s="119"/>
    </row>
    <row r="24" ht="24" customHeight="1" spans="1:6">
      <c r="A24" s="53"/>
      <c r="B24" s="119"/>
      <c r="C24" s="53" t="s">
        <v>31</v>
      </c>
      <c r="D24" s="120">
        <f t="shared" si="0"/>
        <v>0</v>
      </c>
      <c r="E24" s="119"/>
      <c r="F24" s="119"/>
    </row>
    <row r="25" ht="24" customHeight="1" spans="1:6">
      <c r="A25" s="53"/>
      <c r="B25" s="119"/>
      <c r="C25" s="53" t="s">
        <v>32</v>
      </c>
      <c r="D25" s="120">
        <f t="shared" si="0"/>
        <v>35.0367</v>
      </c>
      <c r="E25" s="119">
        <v>35.0367</v>
      </c>
      <c r="F25" s="119"/>
    </row>
    <row r="26" ht="24" customHeight="1" spans="1:6">
      <c r="A26" s="53"/>
      <c r="B26" s="119"/>
      <c r="C26" s="53" t="s">
        <v>33</v>
      </c>
      <c r="D26" s="120">
        <f t="shared" si="0"/>
        <v>0</v>
      </c>
      <c r="E26" s="119"/>
      <c r="F26" s="119"/>
    </row>
    <row r="27" ht="24" customHeight="1" spans="1:6">
      <c r="A27" s="53"/>
      <c r="B27" s="119"/>
      <c r="C27" s="53" t="s">
        <v>34</v>
      </c>
      <c r="D27" s="120">
        <f t="shared" si="0"/>
        <v>42</v>
      </c>
      <c r="E27" s="114"/>
      <c r="F27" s="119">
        <v>42</v>
      </c>
    </row>
    <row r="28" ht="24" customHeight="1" spans="1:6">
      <c r="A28" s="53"/>
      <c r="B28" s="119"/>
      <c r="C28" s="53"/>
      <c r="D28" s="120">
        <f t="shared" si="0"/>
        <v>0</v>
      </c>
      <c r="E28" s="119"/>
      <c r="F28" s="119"/>
    </row>
    <row r="29" ht="24" customHeight="1" spans="1:6">
      <c r="A29" s="65" t="s">
        <v>35</v>
      </c>
      <c r="B29" s="124">
        <f>SUM(B8:B28)</f>
        <v>12109.7286</v>
      </c>
      <c r="C29" s="65" t="s">
        <v>36</v>
      </c>
      <c r="D29" s="125">
        <f t="shared" si="0"/>
        <v>12109.7286</v>
      </c>
      <c r="E29" s="126">
        <f>SUM(E8:E28)</f>
        <v>12067.7286</v>
      </c>
      <c r="F29" s="126">
        <f>SUM(F8:F28)</f>
        <v>42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showGridLines="0" showZeros="0" workbookViewId="0">
      <selection activeCell="F54" sqref="F54"/>
    </sheetView>
  </sheetViews>
  <sheetFormatPr defaultColWidth="6.875" defaultRowHeight="11.25"/>
  <cols>
    <col min="1" max="1" width="12.625" style="61" customWidth="1"/>
    <col min="2" max="2" width="30.5" style="61" customWidth="1"/>
    <col min="3" max="3" width="14.375" style="61" customWidth="1"/>
    <col min="4" max="4" width="11.5" style="96" customWidth="1"/>
    <col min="5" max="5" width="12.625" style="96" customWidth="1"/>
    <col min="6" max="6" width="12.5" style="61" customWidth="1"/>
    <col min="7" max="7" width="11" style="61" customWidth="1"/>
    <col min="8" max="8" width="13.25" style="61" customWidth="1"/>
    <col min="9" max="9" width="12" style="61" customWidth="1"/>
    <col min="10" max="11" width="10.875" style="61" customWidth="1"/>
    <col min="12" max="16384" width="6.875" style="61"/>
  </cols>
  <sheetData>
    <row r="1" ht="16.5" customHeight="1" spans="1:11">
      <c r="A1" s="62" t="s">
        <v>109</v>
      </c>
      <c r="B1" s="63"/>
      <c r="C1" s="63"/>
      <c r="D1" s="97"/>
      <c r="E1" s="97"/>
      <c r="F1" s="63"/>
      <c r="G1" s="63"/>
      <c r="H1" s="63"/>
      <c r="I1" s="80"/>
      <c r="J1" s="80"/>
      <c r="K1" s="80"/>
    </row>
    <row r="2" ht="16.5" customHeight="1" spans="1:11">
      <c r="A2" s="63"/>
      <c r="B2" s="63"/>
      <c r="C2" s="63"/>
      <c r="D2" s="97"/>
      <c r="E2" s="97"/>
      <c r="F2" s="63"/>
      <c r="G2" s="63"/>
      <c r="H2" s="63"/>
      <c r="I2" s="80"/>
      <c r="J2" s="80"/>
      <c r="K2" s="80"/>
    </row>
    <row r="3" ht="29.25" customHeight="1" spans="1:11">
      <c r="A3" s="64" t="s">
        <v>110</v>
      </c>
      <c r="B3" s="64"/>
      <c r="C3" s="64"/>
      <c r="D3" s="98"/>
      <c r="E3" s="98"/>
      <c r="F3" s="64"/>
      <c r="G3" s="64"/>
      <c r="H3" s="64"/>
      <c r="I3" s="64"/>
      <c r="J3" s="64"/>
      <c r="K3" s="64"/>
    </row>
    <row r="4" ht="26.25" customHeight="1" spans="1:11">
      <c r="A4" s="99"/>
      <c r="B4" s="99"/>
      <c r="C4" s="99"/>
      <c r="D4" s="100"/>
      <c r="E4" s="100"/>
      <c r="F4" s="99"/>
      <c r="G4" s="99"/>
      <c r="H4" s="99"/>
      <c r="I4" s="99"/>
      <c r="J4" s="99"/>
      <c r="K4" s="99"/>
    </row>
    <row r="5" ht="26.25" customHeight="1" spans="1:11">
      <c r="A5" s="65" t="s">
        <v>39</v>
      </c>
      <c r="B5" s="65"/>
      <c r="C5" s="65" t="s">
        <v>111</v>
      </c>
      <c r="D5" s="101"/>
      <c r="E5" s="101"/>
      <c r="F5" s="65" t="s">
        <v>112</v>
      </c>
      <c r="G5" s="65"/>
      <c r="H5" s="65"/>
      <c r="I5" s="65" t="s">
        <v>113</v>
      </c>
      <c r="J5" s="65"/>
      <c r="K5" s="65"/>
    </row>
    <row r="6" s="60" customFormat="1" ht="30.75" customHeight="1" spans="1:11">
      <c r="A6" s="65" t="s">
        <v>44</v>
      </c>
      <c r="B6" s="65" t="s">
        <v>45</v>
      </c>
      <c r="C6" s="65" t="s">
        <v>103</v>
      </c>
      <c r="D6" s="102" t="s">
        <v>101</v>
      </c>
      <c r="E6" s="102" t="s">
        <v>102</v>
      </c>
      <c r="F6" s="65" t="s">
        <v>103</v>
      </c>
      <c r="G6" s="65" t="s">
        <v>101</v>
      </c>
      <c r="H6" s="65" t="s">
        <v>102</v>
      </c>
      <c r="I6" s="65" t="s">
        <v>103</v>
      </c>
      <c r="J6" s="65" t="s">
        <v>101</v>
      </c>
      <c r="K6" s="65" t="s">
        <v>102</v>
      </c>
    </row>
    <row r="7" s="60" customFormat="1" ht="25" customHeight="1" spans="1:11">
      <c r="A7" s="65"/>
      <c r="B7" s="51" t="s">
        <v>114</v>
      </c>
      <c r="C7" s="103">
        <f t="shared" ref="C7:H7" si="0">C8+C11+C46+C51+C54</f>
        <v>4716.2971</v>
      </c>
      <c r="D7" s="103">
        <f t="shared" si="0"/>
        <v>665.0675</v>
      </c>
      <c r="E7" s="103">
        <f t="shared" si="0"/>
        <v>4051.2296</v>
      </c>
      <c r="F7" s="103">
        <f t="shared" si="0"/>
        <v>12067.7286</v>
      </c>
      <c r="G7" s="70">
        <f t="shared" si="0"/>
        <v>750.7743</v>
      </c>
      <c r="H7" s="70">
        <f t="shared" si="0"/>
        <v>11316.9543</v>
      </c>
      <c r="I7" s="70">
        <f>(F7-C7)/C7*100</f>
        <v>155.872951684914</v>
      </c>
      <c r="J7" s="70">
        <f>(G7-D7)/D7*100</f>
        <v>12.8869325294049</v>
      </c>
      <c r="K7" s="70">
        <f>(H7-E7)/E7*100</f>
        <v>179.34615949686</v>
      </c>
    </row>
    <row r="8" s="60" customFormat="1" ht="16" customHeight="1" spans="1:11">
      <c r="A8" s="104">
        <v>201</v>
      </c>
      <c r="B8" s="105" t="s">
        <v>47</v>
      </c>
      <c r="C8" s="106"/>
      <c r="D8" s="107"/>
      <c r="E8" s="107"/>
      <c r="F8" s="108">
        <v>0.578</v>
      </c>
      <c r="G8" s="109"/>
      <c r="H8" s="108">
        <v>0.578</v>
      </c>
      <c r="I8" s="75">
        <v>100</v>
      </c>
      <c r="J8" s="75"/>
      <c r="K8" s="75">
        <v>100</v>
      </c>
    </row>
    <row r="9" s="60" customFormat="1" ht="16" customHeight="1" spans="1:11">
      <c r="A9" s="110">
        <v>20132</v>
      </c>
      <c r="B9" s="111" t="s">
        <v>48</v>
      </c>
      <c r="C9" s="106"/>
      <c r="D9" s="107"/>
      <c r="E9" s="107"/>
      <c r="F9" s="108">
        <v>0.578</v>
      </c>
      <c r="G9" s="109"/>
      <c r="H9" s="108">
        <v>0.578</v>
      </c>
      <c r="I9" s="75">
        <v>100</v>
      </c>
      <c r="J9" s="75"/>
      <c r="K9" s="75">
        <v>100</v>
      </c>
    </row>
    <row r="10" s="60" customFormat="1" ht="16" customHeight="1" spans="1:11">
      <c r="A10" s="110">
        <v>2013299</v>
      </c>
      <c r="B10" s="111" t="s">
        <v>49</v>
      </c>
      <c r="C10" s="106"/>
      <c r="D10" s="107"/>
      <c r="E10" s="107"/>
      <c r="F10" s="108">
        <v>0.578</v>
      </c>
      <c r="G10" s="109"/>
      <c r="H10" s="108">
        <v>0.578</v>
      </c>
      <c r="I10" s="75">
        <v>100</v>
      </c>
      <c r="J10" s="75"/>
      <c r="K10" s="75">
        <v>100</v>
      </c>
    </row>
    <row r="11" s="60" customFormat="1" ht="16" customHeight="1" spans="1:11">
      <c r="A11" s="66">
        <v>208</v>
      </c>
      <c r="B11" s="67" t="s">
        <v>50</v>
      </c>
      <c r="C11" s="112">
        <v>4167.6213</v>
      </c>
      <c r="D11" s="107">
        <v>631.8917</v>
      </c>
      <c r="E11" s="107">
        <v>3535.7296</v>
      </c>
      <c r="F11" s="106">
        <f>F12+F18+F22+F25+F29+F34+F37+F40+F42+F44</f>
        <v>11579.1139</v>
      </c>
      <c r="G11" s="106">
        <f>G12+G18+G22+G25+G29+G34+G37+G40+G42+G44</f>
        <v>715.7376</v>
      </c>
      <c r="H11" s="106">
        <f>H12+H18+H22+H25+H29+H34+H37+H40+H42+H44</f>
        <v>10863.3763</v>
      </c>
      <c r="I11" s="70">
        <f t="shared" ref="I8:I39" si="1">(F11-C11)/C11*100</f>
        <v>177.835078249552</v>
      </c>
      <c r="J11" s="75">
        <f>(G11-D11)/D11*100</f>
        <v>13.2690301201931</v>
      </c>
      <c r="K11" s="75">
        <f t="shared" ref="K8:K39" si="2">(H11-E11)/E11*100</f>
        <v>207.245675687417</v>
      </c>
    </row>
    <row r="12" s="60" customFormat="1" ht="16" customHeight="1" spans="1:11">
      <c r="A12" s="71">
        <v>20802</v>
      </c>
      <c r="B12" s="72" t="s">
        <v>51</v>
      </c>
      <c r="C12" s="112">
        <v>415.6683</v>
      </c>
      <c r="D12" s="73">
        <v>407.5843</v>
      </c>
      <c r="E12" s="73">
        <v>8.084</v>
      </c>
      <c r="F12" s="106">
        <v>559.9665</v>
      </c>
      <c r="G12" s="106">
        <v>483.9665</v>
      </c>
      <c r="H12" s="106">
        <v>76</v>
      </c>
      <c r="I12" s="75">
        <f t="shared" si="1"/>
        <v>34.7147473117387</v>
      </c>
      <c r="J12" s="75">
        <f>(G12-D12)/D12*100</f>
        <v>18.7402213480745</v>
      </c>
      <c r="K12" s="75">
        <f t="shared" si="2"/>
        <v>840.128649183573</v>
      </c>
    </row>
    <row r="13" customFormat="1" ht="16" customHeight="1" spans="1:11">
      <c r="A13" s="71">
        <v>2080201</v>
      </c>
      <c r="B13" s="72" t="s">
        <v>52</v>
      </c>
      <c r="C13" s="112">
        <v>89.7751</v>
      </c>
      <c r="D13" s="73">
        <v>87.0751</v>
      </c>
      <c r="E13" s="73">
        <v>2.7</v>
      </c>
      <c r="F13" s="106">
        <v>117.7498</v>
      </c>
      <c r="G13" s="106">
        <v>117.7498</v>
      </c>
      <c r="H13" s="106"/>
      <c r="I13" s="75">
        <f t="shared" si="1"/>
        <v>31.160867545678</v>
      </c>
      <c r="J13" s="75">
        <f>(G13-D13)/D13*100</f>
        <v>35.2278665198202</v>
      </c>
      <c r="K13" s="75">
        <f t="shared" si="2"/>
        <v>-100</v>
      </c>
    </row>
    <row r="14" ht="16" customHeight="1" spans="1:11">
      <c r="A14" s="71">
        <v>2080205</v>
      </c>
      <c r="B14" s="72" t="s">
        <v>53</v>
      </c>
      <c r="C14" s="112">
        <v>325.8932</v>
      </c>
      <c r="D14" s="107">
        <v>320.5092</v>
      </c>
      <c r="E14" s="107">
        <v>5.384</v>
      </c>
      <c r="F14" s="106">
        <v>371.2167</v>
      </c>
      <c r="G14" s="109">
        <v>366.2167</v>
      </c>
      <c r="H14" s="109">
        <v>5</v>
      </c>
      <c r="I14" s="75">
        <f t="shared" si="1"/>
        <v>13.9074703000861</v>
      </c>
      <c r="J14" s="75">
        <f>(G14-D14)/D14*100</f>
        <v>14.2609010911387</v>
      </c>
      <c r="K14" s="75">
        <f t="shared" si="2"/>
        <v>-7.13224368499258</v>
      </c>
    </row>
    <row r="15" ht="16" customHeight="1" spans="1:11">
      <c r="A15" s="71">
        <v>2080207</v>
      </c>
      <c r="B15" s="72" t="s">
        <v>54</v>
      </c>
      <c r="C15" s="106"/>
      <c r="D15" s="113"/>
      <c r="E15" s="113"/>
      <c r="F15" s="106">
        <v>21</v>
      </c>
      <c r="G15" s="109"/>
      <c r="H15" s="106">
        <v>21</v>
      </c>
      <c r="I15" s="75">
        <v>100</v>
      </c>
      <c r="J15" s="75"/>
      <c r="K15" s="75">
        <v>100</v>
      </c>
    </row>
    <row r="16" ht="16" customHeight="1" spans="1:11">
      <c r="A16" s="71">
        <v>2080208</v>
      </c>
      <c r="B16" s="72" t="s">
        <v>55</v>
      </c>
      <c r="C16" s="106"/>
      <c r="D16" s="113"/>
      <c r="E16" s="113"/>
      <c r="F16" s="106">
        <v>40</v>
      </c>
      <c r="G16" s="109"/>
      <c r="H16" s="106">
        <v>40</v>
      </c>
      <c r="I16" s="75">
        <v>100</v>
      </c>
      <c r="J16" s="75"/>
      <c r="K16" s="75">
        <v>100</v>
      </c>
    </row>
    <row r="17" ht="16" customHeight="1" spans="1:11">
      <c r="A17" s="71">
        <v>2080299</v>
      </c>
      <c r="B17" s="72" t="s">
        <v>56</v>
      </c>
      <c r="C17" s="106"/>
      <c r="D17" s="113"/>
      <c r="E17" s="113"/>
      <c r="F17" s="106">
        <v>10</v>
      </c>
      <c r="G17" s="109"/>
      <c r="H17" s="106">
        <v>10</v>
      </c>
      <c r="I17" s="75">
        <v>100</v>
      </c>
      <c r="J17" s="75"/>
      <c r="K17" s="75">
        <v>100</v>
      </c>
    </row>
    <row r="18" ht="16" customHeight="1" spans="1:11">
      <c r="A18" s="71">
        <v>20805</v>
      </c>
      <c r="B18" s="72" t="s">
        <v>57</v>
      </c>
      <c r="C18" s="112">
        <v>104.9005</v>
      </c>
      <c r="D18" s="107">
        <v>104.9005</v>
      </c>
      <c r="E18" s="107">
        <v>0</v>
      </c>
      <c r="F18" s="106">
        <v>105.8036</v>
      </c>
      <c r="G18" s="106">
        <v>105.8036</v>
      </c>
      <c r="H18" s="114"/>
      <c r="I18" s="75">
        <f t="shared" si="1"/>
        <v>0.860911053808141</v>
      </c>
      <c r="J18" s="75">
        <f>(G18-D18)/D18*100</f>
        <v>0.860911053808141</v>
      </c>
      <c r="K18" s="75"/>
    </row>
    <row r="19" ht="16" customHeight="1" spans="1:11">
      <c r="A19" s="71">
        <v>2080504</v>
      </c>
      <c r="B19" s="72" t="s">
        <v>58</v>
      </c>
      <c r="C19" s="112">
        <v>21.9612</v>
      </c>
      <c r="D19" s="107">
        <v>21.9612</v>
      </c>
      <c r="E19" s="107">
        <v>0</v>
      </c>
      <c r="F19" s="106">
        <v>17.9815</v>
      </c>
      <c r="G19" s="106">
        <v>17.9815</v>
      </c>
      <c r="H19" s="106"/>
      <c r="I19" s="75">
        <f t="shared" si="1"/>
        <v>-18.1215052000801</v>
      </c>
      <c r="J19" s="75">
        <f>(G19-D19)/D19*100</f>
        <v>-18.1215052000801</v>
      </c>
      <c r="K19" s="75"/>
    </row>
    <row r="20" ht="16" customHeight="1" spans="1:11">
      <c r="A20" s="71">
        <v>2080505</v>
      </c>
      <c r="B20" s="72" t="s">
        <v>59</v>
      </c>
      <c r="C20" s="112">
        <v>82.9393</v>
      </c>
      <c r="D20" s="107">
        <v>82.9393</v>
      </c>
      <c r="E20" s="107">
        <v>0</v>
      </c>
      <c r="F20" s="106">
        <v>87.5917</v>
      </c>
      <c r="G20" s="106">
        <v>87.5917</v>
      </c>
      <c r="H20" s="106"/>
      <c r="I20" s="75">
        <f t="shared" si="1"/>
        <v>5.60940350352607</v>
      </c>
      <c r="J20" s="75">
        <f>(G20-D20)/D20*100</f>
        <v>5.60940350352607</v>
      </c>
      <c r="K20" s="75"/>
    </row>
    <row r="21" ht="16" customHeight="1" spans="1:11">
      <c r="A21" s="71">
        <v>2080506</v>
      </c>
      <c r="B21" s="72" t="s">
        <v>60</v>
      </c>
      <c r="C21" s="106"/>
      <c r="D21" s="113"/>
      <c r="E21" s="113"/>
      <c r="F21" s="106">
        <v>0.2304</v>
      </c>
      <c r="G21" s="106">
        <v>0.2304</v>
      </c>
      <c r="H21" s="106"/>
      <c r="I21" s="75">
        <v>100</v>
      </c>
      <c r="J21" s="75"/>
      <c r="K21" s="75"/>
    </row>
    <row r="22" ht="16" customHeight="1" spans="1:11">
      <c r="A22" s="71">
        <v>20808</v>
      </c>
      <c r="B22" s="72" t="s">
        <v>61</v>
      </c>
      <c r="C22" s="112">
        <v>1988.9001</v>
      </c>
      <c r="D22" s="73"/>
      <c r="E22" s="73">
        <v>1988.9001</v>
      </c>
      <c r="F22" s="106">
        <v>2848.2515</v>
      </c>
      <c r="G22" s="106"/>
      <c r="H22" s="106">
        <v>2848.2515</v>
      </c>
      <c r="I22" s="75">
        <f t="shared" si="1"/>
        <v>43.207368736117</v>
      </c>
      <c r="J22" s="75"/>
      <c r="K22" s="75">
        <f t="shared" si="2"/>
        <v>43.207368736117</v>
      </c>
    </row>
    <row r="23" ht="16" customHeight="1" spans="1:11">
      <c r="A23" s="71">
        <v>2080805</v>
      </c>
      <c r="B23" s="72" t="s">
        <v>62</v>
      </c>
      <c r="C23" s="112">
        <v>1270.5398</v>
      </c>
      <c r="D23" s="73"/>
      <c r="E23" s="73">
        <v>1270.5398</v>
      </c>
      <c r="F23" s="106">
        <v>2178.9891</v>
      </c>
      <c r="G23" s="106"/>
      <c r="H23" s="106">
        <v>2178.9891</v>
      </c>
      <c r="I23" s="75">
        <f t="shared" si="1"/>
        <v>71.5010501835519</v>
      </c>
      <c r="J23" s="75"/>
      <c r="K23" s="75">
        <f t="shared" si="2"/>
        <v>71.5010501835519</v>
      </c>
    </row>
    <row r="24" ht="16" customHeight="1" spans="1:11">
      <c r="A24" s="71">
        <v>2080899</v>
      </c>
      <c r="B24" s="72" t="s">
        <v>63</v>
      </c>
      <c r="C24" s="112">
        <v>718.3603</v>
      </c>
      <c r="D24" s="73"/>
      <c r="E24" s="73">
        <v>718.3603</v>
      </c>
      <c r="F24" s="106">
        <v>669.2624</v>
      </c>
      <c r="G24" s="106"/>
      <c r="H24" s="106">
        <v>669.2624</v>
      </c>
      <c r="I24" s="75">
        <f t="shared" si="1"/>
        <v>-6.83471789852531</v>
      </c>
      <c r="J24" s="75"/>
      <c r="K24" s="75">
        <f t="shared" si="2"/>
        <v>-6.83471789852531</v>
      </c>
    </row>
    <row r="25" ht="16" customHeight="1" spans="1:11">
      <c r="A25" s="71">
        <v>20809</v>
      </c>
      <c r="B25" s="72" t="s">
        <v>64</v>
      </c>
      <c r="C25" s="112">
        <v>207.4676</v>
      </c>
      <c r="D25" s="73"/>
      <c r="E25" s="73">
        <v>207.4676</v>
      </c>
      <c r="F25" s="106">
        <v>192.0956</v>
      </c>
      <c r="G25" s="106"/>
      <c r="H25" s="106">
        <v>192.0956</v>
      </c>
      <c r="I25" s="75">
        <f t="shared" si="1"/>
        <v>-7.40934970086896</v>
      </c>
      <c r="J25" s="75"/>
      <c r="K25" s="75">
        <f t="shared" si="2"/>
        <v>-7.40934970086896</v>
      </c>
    </row>
    <row r="26" ht="16" customHeight="1" spans="1:11">
      <c r="A26" s="71">
        <v>2080901</v>
      </c>
      <c r="B26" s="72" t="s">
        <v>65</v>
      </c>
      <c r="C26" s="112">
        <v>148.4676</v>
      </c>
      <c r="D26" s="73"/>
      <c r="E26" s="73">
        <v>148.4676</v>
      </c>
      <c r="F26" s="106">
        <v>116.0956</v>
      </c>
      <c r="G26" s="106"/>
      <c r="H26" s="106">
        <v>116.0956</v>
      </c>
      <c r="I26" s="75">
        <f t="shared" si="1"/>
        <v>-21.8040838539857</v>
      </c>
      <c r="J26" s="75"/>
      <c r="K26" s="75">
        <f t="shared" si="2"/>
        <v>-21.8040838539857</v>
      </c>
    </row>
    <row r="27" ht="16" customHeight="1" spans="1:11">
      <c r="A27" s="71">
        <v>2080902</v>
      </c>
      <c r="B27" s="72" t="s">
        <v>66</v>
      </c>
      <c r="C27" s="112">
        <v>57</v>
      </c>
      <c r="D27" s="73"/>
      <c r="E27" s="73">
        <v>57</v>
      </c>
      <c r="F27" s="106">
        <v>72</v>
      </c>
      <c r="G27" s="106"/>
      <c r="H27" s="106">
        <v>72</v>
      </c>
      <c r="I27" s="75">
        <f t="shared" si="1"/>
        <v>26.3157894736842</v>
      </c>
      <c r="J27" s="75"/>
      <c r="K27" s="75">
        <f t="shared" si="2"/>
        <v>26.3157894736842</v>
      </c>
    </row>
    <row r="28" ht="16" customHeight="1" spans="1:11">
      <c r="A28" s="71">
        <v>2080903</v>
      </c>
      <c r="B28" s="72" t="s">
        <v>67</v>
      </c>
      <c r="C28" s="112">
        <v>2</v>
      </c>
      <c r="D28" s="73"/>
      <c r="E28" s="73">
        <v>2</v>
      </c>
      <c r="F28" s="106">
        <v>4</v>
      </c>
      <c r="G28" s="106"/>
      <c r="H28" s="106">
        <v>4</v>
      </c>
      <c r="I28" s="75">
        <f t="shared" si="1"/>
        <v>100</v>
      </c>
      <c r="J28" s="75"/>
      <c r="K28" s="75">
        <f t="shared" si="2"/>
        <v>100</v>
      </c>
    </row>
    <row r="29" ht="16" customHeight="1" spans="1:11">
      <c r="A29" s="71">
        <v>20810</v>
      </c>
      <c r="B29" s="72" t="s">
        <v>68</v>
      </c>
      <c r="C29" s="112">
        <v>476.9669</v>
      </c>
      <c r="D29" s="73">
        <v>119.4069</v>
      </c>
      <c r="E29" s="73">
        <v>357.56</v>
      </c>
      <c r="F29" s="106">
        <v>1501.0875</v>
      </c>
      <c r="G29" s="106">
        <v>125.9675</v>
      </c>
      <c r="H29" s="106">
        <v>1375.12</v>
      </c>
      <c r="I29" s="75">
        <f t="shared" si="1"/>
        <v>214.715234956556</v>
      </c>
      <c r="J29" s="75">
        <f>(G29-D29)/D29*100</f>
        <v>5.4943223549058</v>
      </c>
      <c r="K29" s="75">
        <f t="shared" si="2"/>
        <v>284.584405414476</v>
      </c>
    </row>
    <row r="30" ht="16" customHeight="1" spans="1:11">
      <c r="A30" s="71">
        <v>2081001</v>
      </c>
      <c r="B30" s="72" t="s">
        <v>69</v>
      </c>
      <c r="C30" s="112">
        <v>127.56</v>
      </c>
      <c r="D30" s="73">
        <v>0</v>
      </c>
      <c r="E30" s="73">
        <v>127.56</v>
      </c>
      <c r="F30" s="106">
        <v>338.04</v>
      </c>
      <c r="G30" s="106"/>
      <c r="H30" s="106">
        <v>338.04</v>
      </c>
      <c r="I30" s="75">
        <f t="shared" si="1"/>
        <v>165.004703668862</v>
      </c>
      <c r="J30" s="75"/>
      <c r="K30" s="75">
        <f t="shared" si="2"/>
        <v>165.004703668862</v>
      </c>
    </row>
    <row r="31" ht="16" customHeight="1" spans="1:11">
      <c r="A31" s="71">
        <v>2081002</v>
      </c>
      <c r="B31" s="72" t="s">
        <v>70</v>
      </c>
      <c r="C31" s="112">
        <v>230</v>
      </c>
      <c r="D31" s="73">
        <v>0</v>
      </c>
      <c r="E31" s="73">
        <v>230</v>
      </c>
      <c r="F31" s="106">
        <v>347.5</v>
      </c>
      <c r="G31" s="106"/>
      <c r="H31" s="106">
        <v>347.5</v>
      </c>
      <c r="I31" s="75">
        <f t="shared" si="1"/>
        <v>51.0869565217391</v>
      </c>
      <c r="J31" s="75"/>
      <c r="K31" s="75">
        <f t="shared" si="2"/>
        <v>51.0869565217391</v>
      </c>
    </row>
    <row r="32" ht="16" customHeight="1" spans="1:11">
      <c r="A32" s="71">
        <v>2081005</v>
      </c>
      <c r="B32" s="72" t="s">
        <v>71</v>
      </c>
      <c r="C32" s="112">
        <v>119.4069</v>
      </c>
      <c r="D32" s="73">
        <v>119.4069</v>
      </c>
      <c r="E32" s="73">
        <v>0</v>
      </c>
      <c r="F32" s="106">
        <v>125.9675</v>
      </c>
      <c r="G32" s="106">
        <v>125.9675</v>
      </c>
      <c r="H32" s="106"/>
      <c r="I32" s="75">
        <f t="shared" si="1"/>
        <v>5.4943223549058</v>
      </c>
      <c r="J32" s="75">
        <f>(G32-D32)/D32*100</f>
        <v>5.4943223549058</v>
      </c>
      <c r="K32" s="75"/>
    </row>
    <row r="33" ht="16" customHeight="1" spans="1:11">
      <c r="A33" s="71">
        <v>2081099</v>
      </c>
      <c r="B33" s="72" t="s">
        <v>72</v>
      </c>
      <c r="C33" s="106"/>
      <c r="D33" s="73"/>
      <c r="E33" s="73"/>
      <c r="F33" s="106">
        <v>689.58</v>
      </c>
      <c r="G33" s="106"/>
      <c r="H33" s="106">
        <v>689.58</v>
      </c>
      <c r="I33" s="75">
        <v>100</v>
      </c>
      <c r="J33" s="75"/>
      <c r="K33" s="75">
        <v>100</v>
      </c>
    </row>
    <row r="34" ht="16" customHeight="1" spans="1:11">
      <c r="A34" s="71">
        <v>20819</v>
      </c>
      <c r="B34" s="72" t="s">
        <v>73</v>
      </c>
      <c r="C34" s="112">
        <v>200</v>
      </c>
      <c r="D34" s="73"/>
      <c r="E34" s="112">
        <v>200</v>
      </c>
      <c r="F34" s="106">
        <v>3856</v>
      </c>
      <c r="G34" s="106"/>
      <c r="H34" s="106">
        <v>3856</v>
      </c>
      <c r="I34" s="75">
        <f t="shared" si="1"/>
        <v>1828</v>
      </c>
      <c r="J34" s="75"/>
      <c r="K34" s="75">
        <f t="shared" si="2"/>
        <v>1828</v>
      </c>
    </row>
    <row r="35" ht="16" customHeight="1" spans="1:11">
      <c r="A35" s="71">
        <v>2081901</v>
      </c>
      <c r="B35" s="72" t="s">
        <v>74</v>
      </c>
      <c r="C35" s="112">
        <v>100</v>
      </c>
      <c r="D35" s="73"/>
      <c r="E35" s="112">
        <v>100</v>
      </c>
      <c r="F35" s="106">
        <v>1756</v>
      </c>
      <c r="G35" s="106"/>
      <c r="H35" s="106">
        <v>1756</v>
      </c>
      <c r="I35" s="75">
        <f t="shared" si="1"/>
        <v>1656</v>
      </c>
      <c r="J35" s="75"/>
      <c r="K35" s="75">
        <f t="shared" si="2"/>
        <v>1656</v>
      </c>
    </row>
    <row r="36" ht="16" customHeight="1" spans="1:11">
      <c r="A36" s="71">
        <v>2081902</v>
      </c>
      <c r="B36" s="72" t="s">
        <v>75</v>
      </c>
      <c r="C36" s="112">
        <v>100</v>
      </c>
      <c r="D36" s="73"/>
      <c r="E36" s="112">
        <v>100</v>
      </c>
      <c r="F36" s="106">
        <v>2100</v>
      </c>
      <c r="G36" s="106"/>
      <c r="H36" s="106">
        <v>2100</v>
      </c>
      <c r="I36" s="75">
        <f t="shared" si="1"/>
        <v>2000</v>
      </c>
      <c r="J36" s="75"/>
      <c r="K36" s="75">
        <f t="shared" si="2"/>
        <v>2000</v>
      </c>
    </row>
    <row r="37" ht="16" customHeight="1" spans="1:11">
      <c r="A37" s="71">
        <v>20820</v>
      </c>
      <c r="B37" s="72" t="s">
        <v>76</v>
      </c>
      <c r="C37" s="112">
        <v>13</v>
      </c>
      <c r="D37" s="73"/>
      <c r="E37" s="112">
        <v>13</v>
      </c>
      <c r="F37" s="106">
        <v>810</v>
      </c>
      <c r="G37" s="106"/>
      <c r="H37" s="106">
        <v>810</v>
      </c>
      <c r="I37" s="75">
        <f t="shared" si="1"/>
        <v>6130.76923076923</v>
      </c>
      <c r="J37" s="75"/>
      <c r="K37" s="75">
        <f t="shared" si="2"/>
        <v>6130.76923076923</v>
      </c>
    </row>
    <row r="38" ht="16" customHeight="1" spans="1:11">
      <c r="A38" s="71">
        <v>2082001</v>
      </c>
      <c r="B38" s="72" t="s">
        <v>77</v>
      </c>
      <c r="C38" s="112">
        <v>13</v>
      </c>
      <c r="D38" s="73"/>
      <c r="E38" s="112">
        <v>13</v>
      </c>
      <c r="F38" s="106">
        <v>800</v>
      </c>
      <c r="G38" s="106"/>
      <c r="H38" s="106">
        <v>800</v>
      </c>
      <c r="I38" s="75">
        <f t="shared" si="1"/>
        <v>6053.84615384615</v>
      </c>
      <c r="J38" s="75"/>
      <c r="K38" s="75">
        <f t="shared" si="2"/>
        <v>6053.84615384615</v>
      </c>
    </row>
    <row r="39" ht="16" customHeight="1" spans="1:11">
      <c r="A39" s="71">
        <v>2082002</v>
      </c>
      <c r="B39" s="72" t="s">
        <v>78</v>
      </c>
      <c r="C39" s="106"/>
      <c r="D39" s="73"/>
      <c r="E39" s="106"/>
      <c r="F39" s="106">
        <v>10</v>
      </c>
      <c r="G39" s="106"/>
      <c r="H39" s="106">
        <v>10</v>
      </c>
      <c r="I39" s="75">
        <v>100</v>
      </c>
      <c r="J39" s="75"/>
      <c r="K39" s="75">
        <v>100</v>
      </c>
    </row>
    <row r="40" ht="16" customHeight="1" spans="1:11">
      <c r="A40" s="71">
        <v>20821</v>
      </c>
      <c r="B40" s="72" t="s">
        <v>79</v>
      </c>
      <c r="C40" s="112">
        <v>289.432</v>
      </c>
      <c r="D40" s="73"/>
      <c r="E40" s="112">
        <v>289.432</v>
      </c>
      <c r="F40" s="106">
        <v>1064.121</v>
      </c>
      <c r="G40" s="106"/>
      <c r="H40" s="106">
        <v>1064.121</v>
      </c>
      <c r="I40" s="75">
        <f t="shared" ref="I40:I56" si="3">(F40-C40)/C40*100</f>
        <v>267.658379170237</v>
      </c>
      <c r="J40" s="75"/>
      <c r="K40" s="75">
        <f t="shared" ref="K40:K56" si="4">(H40-E40)/E40*100</f>
        <v>267.658379170237</v>
      </c>
    </row>
    <row r="41" ht="16" customHeight="1" spans="1:11">
      <c r="A41" s="71">
        <v>2082002</v>
      </c>
      <c r="B41" s="72" t="s">
        <v>80</v>
      </c>
      <c r="C41" s="112">
        <v>289.432</v>
      </c>
      <c r="D41" s="73"/>
      <c r="E41" s="112">
        <v>289.432</v>
      </c>
      <c r="F41" s="106">
        <v>1064.121</v>
      </c>
      <c r="G41" s="106"/>
      <c r="H41" s="106">
        <v>1064.121</v>
      </c>
      <c r="I41" s="75">
        <f t="shared" si="3"/>
        <v>267.658379170237</v>
      </c>
      <c r="J41" s="75"/>
      <c r="K41" s="75">
        <f t="shared" si="4"/>
        <v>267.658379170237</v>
      </c>
    </row>
    <row r="42" ht="16" customHeight="1" spans="1:11">
      <c r="A42" s="71">
        <v>20825</v>
      </c>
      <c r="B42" s="72" t="s">
        <v>81</v>
      </c>
      <c r="C42" s="112">
        <v>143.9859</v>
      </c>
      <c r="D42" s="73"/>
      <c r="E42" s="112">
        <v>143.9859</v>
      </c>
      <c r="F42" s="106">
        <v>625.2117</v>
      </c>
      <c r="G42" s="106"/>
      <c r="H42" s="106">
        <v>625.2117</v>
      </c>
      <c r="I42" s="75">
        <f t="shared" si="3"/>
        <v>334.217308778151</v>
      </c>
      <c r="J42" s="75"/>
      <c r="K42" s="75">
        <f t="shared" si="4"/>
        <v>334.217308778151</v>
      </c>
    </row>
    <row r="43" ht="16" customHeight="1" spans="1:11">
      <c r="A43" s="71">
        <v>2082502</v>
      </c>
      <c r="B43" s="72" t="s">
        <v>82</v>
      </c>
      <c r="C43" s="112">
        <v>143.9859</v>
      </c>
      <c r="D43" s="73"/>
      <c r="E43" s="112">
        <v>143.9859</v>
      </c>
      <c r="F43" s="106">
        <v>625.2117</v>
      </c>
      <c r="G43" s="106"/>
      <c r="H43" s="106">
        <v>625.2117</v>
      </c>
      <c r="I43" s="75">
        <f t="shared" si="3"/>
        <v>334.217308778151</v>
      </c>
      <c r="J43" s="75"/>
      <c r="K43" s="75">
        <f t="shared" si="4"/>
        <v>334.217308778151</v>
      </c>
    </row>
    <row r="44" ht="16" customHeight="1" spans="1:11">
      <c r="A44" s="71">
        <v>20899</v>
      </c>
      <c r="B44" s="72" t="s">
        <v>83</v>
      </c>
      <c r="C44" s="112">
        <v>327.3</v>
      </c>
      <c r="D44" s="73"/>
      <c r="E44" s="112">
        <v>327.3</v>
      </c>
      <c r="F44" s="106">
        <v>16.5765</v>
      </c>
      <c r="G44" s="106"/>
      <c r="H44" s="106">
        <v>16.5765</v>
      </c>
      <c r="I44" s="75">
        <f t="shared" si="3"/>
        <v>-94.9353803849679</v>
      </c>
      <c r="J44" s="75"/>
      <c r="K44" s="75">
        <f t="shared" si="4"/>
        <v>-94.9353803849679</v>
      </c>
    </row>
    <row r="45" ht="16" customHeight="1" spans="1:11">
      <c r="A45" s="71">
        <v>2089901</v>
      </c>
      <c r="B45" s="72" t="s">
        <v>84</v>
      </c>
      <c r="C45" s="112">
        <v>327.3</v>
      </c>
      <c r="D45" s="73"/>
      <c r="E45" s="112">
        <v>327.3</v>
      </c>
      <c r="F45" s="106">
        <v>16.5765</v>
      </c>
      <c r="G45" s="106"/>
      <c r="H45" s="106">
        <v>16.5765</v>
      </c>
      <c r="I45" s="75">
        <f t="shared" si="3"/>
        <v>-94.9353803849679</v>
      </c>
      <c r="J45" s="75"/>
      <c r="K45" s="75">
        <f t="shared" si="4"/>
        <v>-94.9353803849679</v>
      </c>
    </row>
    <row r="46" ht="16" customHeight="1" spans="1:11">
      <c r="A46" s="66">
        <v>210</v>
      </c>
      <c r="B46" s="67" t="s">
        <v>85</v>
      </c>
      <c r="C46" s="112">
        <v>480.5</v>
      </c>
      <c r="D46" s="73"/>
      <c r="E46" s="112">
        <v>480.5</v>
      </c>
      <c r="F46" s="106">
        <f>F47+F49</f>
        <v>453</v>
      </c>
      <c r="G46" s="106"/>
      <c r="H46" s="106">
        <f>H47+H49</f>
        <v>453</v>
      </c>
      <c r="I46" s="70">
        <f t="shared" si="3"/>
        <v>-5.72320499479709</v>
      </c>
      <c r="J46" s="75"/>
      <c r="K46" s="75">
        <f t="shared" si="4"/>
        <v>-5.72320499479709</v>
      </c>
    </row>
    <row r="47" ht="16" customHeight="1" spans="1:11">
      <c r="A47" s="71">
        <v>21013</v>
      </c>
      <c r="B47" s="72" t="s">
        <v>86</v>
      </c>
      <c r="C47" s="112">
        <v>410.5</v>
      </c>
      <c r="D47" s="73"/>
      <c r="E47" s="112">
        <v>410.5</v>
      </c>
      <c r="F47" s="106">
        <v>383</v>
      </c>
      <c r="G47" s="106"/>
      <c r="H47" s="106">
        <v>383</v>
      </c>
      <c r="I47" s="75">
        <f t="shared" si="3"/>
        <v>-6.69914738124239</v>
      </c>
      <c r="J47" s="75"/>
      <c r="K47" s="75">
        <f t="shared" si="4"/>
        <v>-6.69914738124239</v>
      </c>
    </row>
    <row r="48" ht="16" customHeight="1" spans="1:11">
      <c r="A48" s="71">
        <v>2101301</v>
      </c>
      <c r="B48" s="72" t="s">
        <v>87</v>
      </c>
      <c r="C48" s="112">
        <v>410.5</v>
      </c>
      <c r="D48" s="73"/>
      <c r="E48" s="112">
        <v>410.5</v>
      </c>
      <c r="F48" s="106">
        <v>383</v>
      </c>
      <c r="G48" s="106"/>
      <c r="H48" s="106">
        <v>383</v>
      </c>
      <c r="I48" s="75">
        <f t="shared" si="3"/>
        <v>-6.69914738124239</v>
      </c>
      <c r="J48" s="75"/>
      <c r="K48" s="75">
        <f t="shared" si="4"/>
        <v>-6.69914738124239</v>
      </c>
    </row>
    <row r="49" ht="16" customHeight="1" spans="1:11">
      <c r="A49" s="71">
        <v>21014</v>
      </c>
      <c r="B49" s="72" t="s">
        <v>88</v>
      </c>
      <c r="C49" s="112">
        <v>70</v>
      </c>
      <c r="D49" s="73"/>
      <c r="E49" s="112">
        <v>70</v>
      </c>
      <c r="F49" s="106">
        <v>70</v>
      </c>
      <c r="G49" s="106"/>
      <c r="H49" s="106">
        <v>70</v>
      </c>
      <c r="I49" s="75">
        <f t="shared" si="3"/>
        <v>0</v>
      </c>
      <c r="J49" s="75"/>
      <c r="K49" s="75">
        <f t="shared" si="4"/>
        <v>0</v>
      </c>
    </row>
    <row r="50" ht="16" customHeight="1" spans="1:11">
      <c r="A50" s="71">
        <v>2101401</v>
      </c>
      <c r="B50" s="72" t="s">
        <v>89</v>
      </c>
      <c r="C50" s="112">
        <v>70</v>
      </c>
      <c r="D50" s="73"/>
      <c r="E50" s="112">
        <v>70</v>
      </c>
      <c r="F50" s="106">
        <v>70</v>
      </c>
      <c r="G50" s="106"/>
      <c r="H50" s="106">
        <v>70</v>
      </c>
      <c r="I50" s="75">
        <f t="shared" si="3"/>
        <v>0</v>
      </c>
      <c r="J50" s="75"/>
      <c r="K50" s="75">
        <f t="shared" si="4"/>
        <v>0</v>
      </c>
    </row>
    <row r="51" ht="16" customHeight="1" spans="1:11">
      <c r="A51" s="66">
        <v>212</v>
      </c>
      <c r="B51" s="67" t="s">
        <v>90</v>
      </c>
      <c r="C51" s="112">
        <v>35</v>
      </c>
      <c r="D51" s="73"/>
      <c r="E51" s="112">
        <v>35</v>
      </c>
      <c r="F51" s="106"/>
      <c r="G51" s="106"/>
      <c r="H51" s="106"/>
      <c r="I51" s="70">
        <f t="shared" si="3"/>
        <v>-100</v>
      </c>
      <c r="J51" s="75"/>
      <c r="K51" s="75">
        <f t="shared" si="4"/>
        <v>-100</v>
      </c>
    </row>
    <row r="52" ht="16" customHeight="1" spans="1:11">
      <c r="A52" s="71">
        <v>21201</v>
      </c>
      <c r="B52" s="72" t="s">
        <v>91</v>
      </c>
      <c r="C52" s="112">
        <v>35</v>
      </c>
      <c r="D52" s="73"/>
      <c r="E52" s="112">
        <v>35</v>
      </c>
      <c r="F52" s="106"/>
      <c r="G52" s="106"/>
      <c r="H52" s="106"/>
      <c r="I52" s="75">
        <f t="shared" si="3"/>
        <v>-100</v>
      </c>
      <c r="J52" s="75"/>
      <c r="K52" s="75">
        <f t="shared" si="4"/>
        <v>-100</v>
      </c>
    </row>
    <row r="53" ht="16" customHeight="1" spans="1:11">
      <c r="A53" s="71">
        <v>2120199</v>
      </c>
      <c r="B53" s="72" t="s">
        <v>92</v>
      </c>
      <c r="C53" s="112">
        <v>35</v>
      </c>
      <c r="D53" s="73"/>
      <c r="E53" s="112">
        <v>35</v>
      </c>
      <c r="F53" s="106"/>
      <c r="G53" s="106"/>
      <c r="H53" s="106"/>
      <c r="I53" s="75">
        <f t="shared" si="3"/>
        <v>-100</v>
      </c>
      <c r="J53" s="75"/>
      <c r="K53" s="75">
        <f t="shared" si="4"/>
        <v>-100</v>
      </c>
    </row>
    <row r="54" ht="16" customHeight="1" spans="1:11">
      <c r="A54" s="66">
        <v>221</v>
      </c>
      <c r="B54" s="67" t="s">
        <v>93</v>
      </c>
      <c r="C54" s="112">
        <v>33.1758</v>
      </c>
      <c r="D54" s="112">
        <v>33.1758</v>
      </c>
      <c r="E54" s="73"/>
      <c r="F54" s="106">
        <v>35.0367</v>
      </c>
      <c r="G54" s="106">
        <v>35.0367</v>
      </c>
      <c r="H54" s="106"/>
      <c r="I54" s="70">
        <f t="shared" si="3"/>
        <v>5.60920912231205</v>
      </c>
      <c r="J54" s="75">
        <f>(G54-D54)/D54*100</f>
        <v>5.60920912231205</v>
      </c>
      <c r="K54" s="75"/>
    </row>
    <row r="55" ht="16" customHeight="1" spans="1:11">
      <c r="A55" s="71">
        <v>22102</v>
      </c>
      <c r="B55" s="72" t="s">
        <v>94</v>
      </c>
      <c r="C55" s="112">
        <v>33.1758</v>
      </c>
      <c r="D55" s="112">
        <v>33.1758</v>
      </c>
      <c r="E55" s="73"/>
      <c r="F55" s="106">
        <v>35.0367</v>
      </c>
      <c r="G55" s="106">
        <v>35.0367</v>
      </c>
      <c r="H55" s="106"/>
      <c r="I55" s="75">
        <f t="shared" si="3"/>
        <v>5.60920912231205</v>
      </c>
      <c r="J55" s="75">
        <f>(G55-D55)/D55*100</f>
        <v>5.60920912231205</v>
      </c>
      <c r="K55" s="75"/>
    </row>
    <row r="56" ht="16" customHeight="1" spans="1:11">
      <c r="A56" s="71">
        <v>2210201</v>
      </c>
      <c r="B56" s="72" t="s">
        <v>95</v>
      </c>
      <c r="C56" s="112">
        <v>33.1758</v>
      </c>
      <c r="D56" s="112">
        <v>33.1758</v>
      </c>
      <c r="E56" s="73"/>
      <c r="F56" s="106">
        <v>35.0367</v>
      </c>
      <c r="G56" s="106">
        <v>35.0367</v>
      </c>
      <c r="H56" s="106"/>
      <c r="I56" s="75">
        <f t="shared" si="3"/>
        <v>5.60920912231205</v>
      </c>
      <c r="J56" s="75">
        <f>(G56-D56)/D56*100</f>
        <v>5.60920912231205</v>
      </c>
      <c r="K56" s="75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8" workbookViewId="0">
      <selection activeCell="C55" sqref="C5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84" t="s">
        <v>115</v>
      </c>
      <c r="B1" s="85"/>
      <c r="C1" s="85"/>
    </row>
    <row r="2" ht="45.75" customHeight="1" spans="1:5">
      <c r="A2" s="86" t="s">
        <v>116</v>
      </c>
      <c r="B2" s="86"/>
      <c r="C2" s="86"/>
      <c r="D2" s="87"/>
      <c r="E2" s="87"/>
    </row>
    <row r="3" ht="20.25" customHeight="1" spans="3:3">
      <c r="C3" s="88" t="s">
        <v>2</v>
      </c>
    </row>
    <row r="4" ht="23.25" customHeight="1" spans="1:3">
      <c r="A4" s="89" t="s">
        <v>117</v>
      </c>
      <c r="B4" s="89" t="s">
        <v>6</v>
      </c>
      <c r="C4" s="89" t="s">
        <v>118</v>
      </c>
    </row>
    <row r="5" ht="23.25" customHeight="1" spans="1:3">
      <c r="A5" s="90" t="s">
        <v>119</v>
      </c>
      <c r="B5" s="91">
        <v>677.3091</v>
      </c>
      <c r="C5" s="92"/>
    </row>
    <row r="6" ht="23.25" customHeight="1" spans="1:3">
      <c r="A6" s="93" t="s">
        <v>120</v>
      </c>
      <c r="B6" s="92">
        <v>237.2748</v>
      </c>
      <c r="C6" s="92"/>
    </row>
    <row r="7" ht="23.25" customHeight="1" spans="1:3">
      <c r="A7" s="93" t="s">
        <v>121</v>
      </c>
      <c r="B7" s="92">
        <v>88.587</v>
      </c>
      <c r="C7" s="92"/>
    </row>
    <row r="8" ht="23.25" customHeight="1" spans="1:3">
      <c r="A8" s="93" t="s">
        <v>122</v>
      </c>
      <c r="B8" s="92">
        <v>19.7729</v>
      </c>
      <c r="C8" s="92"/>
    </row>
    <row r="9" ht="23.25" customHeight="1" spans="1:3">
      <c r="A9" s="93" t="s">
        <v>123</v>
      </c>
      <c r="B9" s="92">
        <v>171.4102</v>
      </c>
      <c r="C9" s="92"/>
    </row>
    <row r="10" ht="23.25" customHeight="1" spans="1:3">
      <c r="A10" s="93" t="s">
        <v>124</v>
      </c>
      <c r="B10" s="92">
        <v>87.5917</v>
      </c>
      <c r="C10" s="92"/>
    </row>
    <row r="11" ht="23.25" customHeight="1" spans="1:3">
      <c r="A11" s="93" t="s">
        <v>125</v>
      </c>
      <c r="B11" s="92">
        <v>0.2304</v>
      </c>
      <c r="C11" s="92"/>
    </row>
    <row r="12" ht="23.25" customHeight="1" spans="1:3">
      <c r="A12" s="93" t="s">
        <v>126</v>
      </c>
      <c r="B12" s="92">
        <v>26.2774</v>
      </c>
      <c r="C12" s="92"/>
    </row>
    <row r="13" ht="23.25" customHeight="1" spans="1:3">
      <c r="A13" s="93" t="s">
        <v>127</v>
      </c>
      <c r="B13" s="92"/>
      <c r="C13" s="92"/>
    </row>
    <row r="14" ht="23.25" customHeight="1" spans="1:3">
      <c r="A14" s="93" t="s">
        <v>128</v>
      </c>
      <c r="B14" s="92">
        <v>0.402</v>
      </c>
      <c r="C14" s="92"/>
    </row>
    <row r="15" ht="23.25" customHeight="1" spans="1:3">
      <c r="A15" s="93" t="s">
        <v>95</v>
      </c>
      <c r="B15" s="92">
        <v>35.0367</v>
      </c>
      <c r="C15" s="92"/>
    </row>
    <row r="16" ht="23.25" customHeight="1" spans="1:3">
      <c r="A16" s="93" t="s">
        <v>129</v>
      </c>
      <c r="B16" s="92">
        <v>10.726</v>
      </c>
      <c r="C16" s="92"/>
    </row>
    <row r="17" ht="23.25" customHeight="1" spans="1:3">
      <c r="A17" s="90" t="s">
        <v>130</v>
      </c>
      <c r="B17" s="91">
        <v>51.2477</v>
      </c>
      <c r="C17" s="92"/>
    </row>
    <row r="18" ht="23.25" customHeight="1" spans="1:3">
      <c r="A18" s="93" t="s">
        <v>131</v>
      </c>
      <c r="B18" s="92">
        <v>5.7585</v>
      </c>
      <c r="C18" s="92"/>
    </row>
    <row r="19" ht="23.25" customHeight="1" spans="1:3">
      <c r="A19" s="93" t="s">
        <v>132</v>
      </c>
      <c r="B19" s="92">
        <v>1.1</v>
      </c>
      <c r="C19" s="92"/>
    </row>
    <row r="20" ht="23.25" customHeight="1" spans="1:3">
      <c r="A20" s="93" t="s">
        <v>133</v>
      </c>
      <c r="B20" s="92"/>
      <c r="C20" s="92"/>
    </row>
    <row r="21" ht="23.25" customHeight="1" spans="1:3">
      <c r="A21" s="93" t="s">
        <v>134</v>
      </c>
      <c r="B21" s="92"/>
      <c r="C21" s="92"/>
    </row>
    <row r="22" ht="23.25" customHeight="1" spans="1:3">
      <c r="A22" s="93" t="s">
        <v>135</v>
      </c>
      <c r="B22" s="92"/>
      <c r="C22" s="92"/>
    </row>
    <row r="23" ht="23.25" customHeight="1" spans="1:3">
      <c r="A23" s="93" t="s">
        <v>136</v>
      </c>
      <c r="B23" s="92"/>
      <c r="C23" s="92"/>
    </row>
    <row r="24" ht="23.25" customHeight="1" spans="1:3">
      <c r="A24" s="93" t="s">
        <v>137</v>
      </c>
      <c r="B24" s="92">
        <v>0.58</v>
      </c>
      <c r="C24" s="92"/>
    </row>
    <row r="25" ht="23.25" customHeight="1" spans="1:3">
      <c r="A25" s="93" t="s">
        <v>138</v>
      </c>
      <c r="B25" s="92">
        <v>9.43</v>
      </c>
      <c r="C25" s="92"/>
    </row>
    <row r="26" ht="23.25" customHeight="1" spans="1:3">
      <c r="A26" s="93" t="s">
        <v>139</v>
      </c>
      <c r="B26" s="92"/>
      <c r="C26" s="92"/>
    </row>
    <row r="27" ht="23.25" customHeight="1" spans="1:3">
      <c r="A27" s="93" t="s">
        <v>140</v>
      </c>
      <c r="B27" s="92">
        <v>1.9</v>
      </c>
      <c r="C27" s="92"/>
    </row>
    <row r="28" ht="23.25" customHeight="1" spans="1:3">
      <c r="A28" s="93" t="s">
        <v>141</v>
      </c>
      <c r="B28" s="92"/>
      <c r="C28" s="92"/>
    </row>
    <row r="29" ht="23.25" customHeight="1" spans="1:3">
      <c r="A29" s="93" t="s">
        <v>142</v>
      </c>
      <c r="B29" s="92">
        <v>1.1</v>
      </c>
      <c r="C29" s="92"/>
    </row>
    <row r="30" ht="23.25" customHeight="1" spans="1:3">
      <c r="A30" s="93" t="s">
        <v>143</v>
      </c>
      <c r="B30" s="92"/>
      <c r="C30" s="92"/>
    </row>
    <row r="31" ht="23.25" customHeight="1" spans="1:3">
      <c r="A31" s="93" t="s">
        <v>144</v>
      </c>
      <c r="B31" s="92"/>
      <c r="C31" s="92"/>
    </row>
    <row r="32" ht="23.25" customHeight="1" spans="1:3">
      <c r="A32" s="93" t="s">
        <v>145</v>
      </c>
      <c r="B32" s="92"/>
      <c r="C32" s="92"/>
    </row>
    <row r="33" ht="23.25" customHeight="1" spans="1:3">
      <c r="A33" s="93" t="s">
        <v>146</v>
      </c>
      <c r="B33" s="92"/>
      <c r="C33" s="92"/>
    </row>
    <row r="34" ht="23.25" customHeight="1" spans="1:3">
      <c r="A34" s="93" t="s">
        <v>147</v>
      </c>
      <c r="B34" s="92"/>
      <c r="C34" s="92"/>
    </row>
    <row r="35" ht="23.25" customHeight="1" spans="1:3">
      <c r="A35" s="93" t="s">
        <v>148</v>
      </c>
      <c r="B35" s="92"/>
      <c r="C35" s="92"/>
    </row>
    <row r="36" ht="23.25" customHeight="1" spans="1:3">
      <c r="A36" s="93" t="s">
        <v>149</v>
      </c>
      <c r="B36" s="92"/>
      <c r="C36" s="92"/>
    </row>
    <row r="37" ht="23.25" customHeight="1" spans="1:3">
      <c r="A37" s="93" t="s">
        <v>150</v>
      </c>
      <c r="B37" s="92"/>
      <c r="C37" s="92"/>
    </row>
    <row r="38" ht="23.25" customHeight="1" spans="1:3">
      <c r="A38" s="93" t="s">
        <v>151</v>
      </c>
      <c r="B38" s="92"/>
      <c r="C38" s="92"/>
    </row>
    <row r="39" ht="23.25" customHeight="1" spans="1:3">
      <c r="A39" s="93" t="s">
        <v>152</v>
      </c>
      <c r="B39" s="92">
        <v>4.1231</v>
      </c>
      <c r="C39" s="92"/>
    </row>
    <row r="40" ht="23.25" customHeight="1" spans="1:3">
      <c r="A40" s="93" t="s">
        <v>153</v>
      </c>
      <c r="B40" s="92">
        <v>8.3046</v>
      </c>
      <c r="C40" s="92"/>
    </row>
    <row r="41" ht="23.25" customHeight="1" spans="1:3">
      <c r="A41" s="93" t="s">
        <v>154</v>
      </c>
      <c r="B41" s="92">
        <v>2.4</v>
      </c>
      <c r="C41" s="92"/>
    </row>
    <row r="42" ht="23.25" customHeight="1" spans="1:3">
      <c r="A42" s="93" t="s">
        <v>155</v>
      </c>
      <c r="B42" s="92">
        <v>12.87</v>
      </c>
      <c r="C42" s="92"/>
    </row>
    <row r="43" ht="23.25" customHeight="1" spans="1:3">
      <c r="A43" s="93" t="s">
        <v>156</v>
      </c>
      <c r="B43" s="92"/>
      <c r="C43" s="92"/>
    </row>
    <row r="44" ht="23.25" customHeight="1" spans="1:3">
      <c r="A44" s="94" t="s">
        <v>157</v>
      </c>
      <c r="B44" s="92">
        <v>3.6815</v>
      </c>
      <c r="C44" s="92"/>
    </row>
    <row r="45" ht="23.25" customHeight="1" spans="1:3">
      <c r="A45" s="90" t="s">
        <v>158</v>
      </c>
      <c r="B45" s="91">
        <v>22.2175</v>
      </c>
      <c r="C45" s="92"/>
    </row>
    <row r="46" ht="23.25" customHeight="1" spans="1:3">
      <c r="A46" s="93" t="s">
        <v>159</v>
      </c>
      <c r="B46" s="92">
        <v>17.056</v>
      </c>
      <c r="C46" s="92"/>
    </row>
    <row r="47" ht="23.25" customHeight="1" spans="1:3">
      <c r="A47" s="93" t="s">
        <v>160</v>
      </c>
      <c r="B47" s="92"/>
      <c r="C47" s="92"/>
    </row>
    <row r="48" ht="23.25" customHeight="1" spans="1:3">
      <c r="A48" s="93" t="s">
        <v>161</v>
      </c>
      <c r="B48" s="92"/>
      <c r="C48" s="92"/>
    </row>
    <row r="49" ht="23.25" customHeight="1" spans="1:3">
      <c r="A49" s="93" t="s">
        <v>162</v>
      </c>
      <c r="B49" s="92"/>
      <c r="C49" s="92"/>
    </row>
    <row r="50" ht="23.25" customHeight="1" spans="1:3">
      <c r="A50" s="93" t="s">
        <v>163</v>
      </c>
      <c r="B50" s="92">
        <v>4.236</v>
      </c>
      <c r="C50" s="92"/>
    </row>
    <row r="51" ht="23.25" customHeight="1" spans="1:3">
      <c r="A51" s="93" t="s">
        <v>164</v>
      </c>
      <c r="B51" s="92"/>
      <c r="C51" s="92"/>
    </row>
    <row r="52" ht="23.25" customHeight="1" spans="1:3">
      <c r="A52" s="93" t="s">
        <v>165</v>
      </c>
      <c r="B52" s="92"/>
      <c r="C52" s="92"/>
    </row>
    <row r="53" ht="23.25" customHeight="1" spans="1:3">
      <c r="A53" s="93" t="s">
        <v>166</v>
      </c>
      <c r="B53" s="92"/>
      <c r="C53" s="92"/>
    </row>
    <row r="54" ht="23.25" customHeight="1" spans="1:3">
      <c r="A54" s="93" t="s">
        <v>167</v>
      </c>
      <c r="B54" s="92"/>
      <c r="C54" s="92"/>
    </row>
    <row r="55" ht="23.25" customHeight="1" spans="1:3">
      <c r="A55" s="93" t="s">
        <v>168</v>
      </c>
      <c r="B55" s="92"/>
      <c r="C55" s="92"/>
    </row>
    <row r="56" ht="23.25" customHeight="1" spans="1:3">
      <c r="A56" s="93" t="s">
        <v>169</v>
      </c>
      <c r="B56" s="92">
        <v>0.9255</v>
      </c>
      <c r="C56" s="92"/>
    </row>
    <row r="57" ht="23.25" customHeight="1" spans="1:3">
      <c r="A57" s="95" t="s">
        <v>103</v>
      </c>
      <c r="B57" s="91">
        <f>B5+B17+B45</f>
        <v>750.7743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9" sqref="C9"/>
    </sheetView>
  </sheetViews>
  <sheetFormatPr defaultColWidth="6.875" defaultRowHeight="11.25"/>
  <cols>
    <col min="1" max="1" width="11.375" style="61" customWidth="1"/>
    <col min="2" max="2" width="35.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170</v>
      </c>
      <c r="B1" s="63"/>
      <c r="C1" s="63"/>
      <c r="D1" s="63"/>
      <c r="E1" s="63"/>
      <c r="F1" s="63"/>
      <c r="G1" s="63"/>
      <c r="H1" s="63"/>
      <c r="I1" s="63"/>
      <c r="J1" s="80"/>
      <c r="K1" s="80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80"/>
      <c r="K2" s="80"/>
    </row>
    <row r="3" ht="29.25" customHeight="1" spans="1:11">
      <c r="A3" s="64" t="s">
        <v>171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81" t="s">
        <v>2</v>
      </c>
      <c r="K4" s="81"/>
    </row>
    <row r="5" ht="26.25" customHeight="1" spans="1:11">
      <c r="A5" s="65" t="s">
        <v>39</v>
      </c>
      <c r="B5" s="65"/>
      <c r="C5" s="65" t="s">
        <v>111</v>
      </c>
      <c r="D5" s="65"/>
      <c r="E5" s="65"/>
      <c r="F5" s="65" t="s">
        <v>112</v>
      </c>
      <c r="G5" s="65"/>
      <c r="H5" s="65"/>
      <c r="I5" s="65" t="s">
        <v>172</v>
      </c>
      <c r="J5" s="65"/>
      <c r="K5" s="65"/>
    </row>
    <row r="6" s="60" customFormat="1" ht="27.75" customHeight="1" spans="1:11">
      <c r="A6" s="65" t="s">
        <v>44</v>
      </c>
      <c r="B6" s="65" t="s">
        <v>45</v>
      </c>
      <c r="C6" s="65" t="s">
        <v>103</v>
      </c>
      <c r="D6" s="65" t="s">
        <v>101</v>
      </c>
      <c r="E6" s="65" t="s">
        <v>102</v>
      </c>
      <c r="F6" s="65" t="s">
        <v>103</v>
      </c>
      <c r="G6" s="65" t="s">
        <v>101</v>
      </c>
      <c r="H6" s="65" t="s">
        <v>102</v>
      </c>
      <c r="I6" s="65" t="s">
        <v>103</v>
      </c>
      <c r="J6" s="65" t="s">
        <v>101</v>
      </c>
      <c r="K6" s="65" t="s">
        <v>102</v>
      </c>
    </row>
    <row r="7" s="60" customFormat="1" ht="30" customHeight="1" spans="1:11">
      <c r="A7" s="66">
        <v>229</v>
      </c>
      <c r="B7" s="67" t="s">
        <v>96</v>
      </c>
      <c r="C7" s="68">
        <v>44</v>
      </c>
      <c r="D7" s="69"/>
      <c r="E7" s="69">
        <v>44</v>
      </c>
      <c r="F7" s="70">
        <v>42</v>
      </c>
      <c r="G7" s="69"/>
      <c r="H7" s="70">
        <v>42</v>
      </c>
      <c r="I7" s="70">
        <f>(F7-C7)/C7*100</f>
        <v>-4.54545454545455</v>
      </c>
      <c r="J7" s="70"/>
      <c r="K7" s="70">
        <f>(H7-E7)/E7*100</f>
        <v>-4.54545454545455</v>
      </c>
    </row>
    <row r="8" s="60" customFormat="1" ht="30" customHeight="1" spans="1:11">
      <c r="A8" s="71">
        <v>22960</v>
      </c>
      <c r="B8" s="72" t="s">
        <v>97</v>
      </c>
      <c r="C8" s="73">
        <v>44</v>
      </c>
      <c r="D8" s="74"/>
      <c r="E8" s="74">
        <v>44</v>
      </c>
      <c r="F8" s="75">
        <v>42</v>
      </c>
      <c r="G8" s="74"/>
      <c r="H8" s="75">
        <v>42</v>
      </c>
      <c r="I8" s="75">
        <f>(F8-C8)/C8*100</f>
        <v>-4.54545454545455</v>
      </c>
      <c r="J8" s="82"/>
      <c r="K8" s="75">
        <f>(H8-E8)/E8*100</f>
        <v>-4.54545454545455</v>
      </c>
    </row>
    <row r="9" s="60" customFormat="1" ht="30" customHeight="1" spans="1:11">
      <c r="A9" s="71">
        <v>2296002</v>
      </c>
      <c r="B9" s="71" t="s">
        <v>173</v>
      </c>
      <c r="C9" s="73">
        <v>44</v>
      </c>
      <c r="D9" s="73"/>
      <c r="E9" s="73">
        <v>44</v>
      </c>
      <c r="F9" s="73"/>
      <c r="G9" s="73"/>
      <c r="H9" s="73"/>
      <c r="I9" s="75">
        <f>(F9-C9)/C9*100</f>
        <v>-100</v>
      </c>
      <c r="J9" s="82"/>
      <c r="K9" s="75">
        <f>(H9-E9)/E9*100</f>
        <v>-100</v>
      </c>
    </row>
    <row r="10" s="60" customFormat="1" ht="30" customHeight="1" spans="1:11">
      <c r="A10" s="71">
        <v>2296013</v>
      </c>
      <c r="B10" s="72" t="s">
        <v>98</v>
      </c>
      <c r="C10" s="73"/>
      <c r="D10" s="74"/>
      <c r="E10" s="74"/>
      <c r="F10" s="75">
        <v>42</v>
      </c>
      <c r="G10" s="74"/>
      <c r="H10" s="75">
        <v>42</v>
      </c>
      <c r="I10" s="75">
        <v>100</v>
      </c>
      <c r="J10" s="82"/>
      <c r="K10" s="75">
        <v>100</v>
      </c>
    </row>
    <row r="11" customFormat="1" ht="30" customHeight="1" spans="1:11">
      <c r="A11" s="76"/>
      <c r="B11" s="77"/>
      <c r="C11" s="78"/>
      <c r="D11" s="78"/>
      <c r="E11" s="78"/>
      <c r="F11" s="78"/>
      <c r="G11" s="78"/>
      <c r="H11" s="78"/>
      <c r="I11" s="78"/>
      <c r="J11" s="83"/>
      <c r="K11" s="83"/>
    </row>
    <row r="12" customFormat="1" ht="30" customHeight="1" spans="1:11">
      <c r="A12" s="76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76"/>
      <c r="B13" s="79"/>
      <c r="C13" s="79"/>
      <c r="D13" s="79"/>
      <c r="E13" s="79"/>
      <c r="F13" s="79"/>
      <c r="G13" s="79"/>
      <c r="H13" s="79"/>
      <c r="I13" s="79"/>
      <c r="J13" s="53"/>
      <c r="K13" s="53"/>
    </row>
    <row r="14" ht="30" customHeight="1" spans="1:11">
      <c r="A14" s="76"/>
      <c r="B14" s="53"/>
      <c r="C14" s="53"/>
      <c r="D14" s="53"/>
      <c r="E14" s="53"/>
      <c r="F14" s="53"/>
      <c r="G14" s="53"/>
      <c r="H14" s="53"/>
      <c r="I14" s="79"/>
      <c r="J14" s="53"/>
      <c r="K14" s="53"/>
    </row>
    <row r="15" ht="30" customHeight="1" spans="1:11">
      <c r="A15" s="76"/>
      <c r="B15" s="79"/>
      <c r="C15" s="79"/>
      <c r="D15" s="79"/>
      <c r="E15" s="79"/>
      <c r="F15" s="79"/>
      <c r="G15" s="79"/>
      <c r="H15" s="79"/>
      <c r="I15" s="79"/>
      <c r="J15" s="53"/>
      <c r="K15" s="53"/>
    </row>
    <row r="16" ht="30" customHeight="1" spans="1:11">
      <c r="A16" s="76"/>
      <c r="B16" s="79"/>
      <c r="C16" s="79"/>
      <c r="D16" s="79"/>
      <c r="E16" s="79"/>
      <c r="F16" s="79"/>
      <c r="G16" s="79"/>
      <c r="H16" s="79"/>
      <c r="I16" s="79"/>
      <c r="J16" s="53"/>
      <c r="K16" s="53"/>
    </row>
    <row r="17" ht="30" customHeight="1" spans="1:11">
      <c r="A17" s="76"/>
      <c r="B17" s="79"/>
      <c r="C17" s="79"/>
      <c r="D17" s="79"/>
      <c r="E17" s="79"/>
      <c r="F17" s="79"/>
      <c r="G17" s="79"/>
      <c r="H17" s="79"/>
      <c r="I17" s="79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174</v>
      </c>
    </row>
    <row r="2" ht="19.5" customHeight="1" spans="1:2">
      <c r="A2" s="45"/>
      <c r="B2" s="46"/>
    </row>
    <row r="3" ht="30" customHeight="1" spans="1:2">
      <c r="A3" s="47" t="s">
        <v>175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112</v>
      </c>
    </row>
    <row r="6" ht="38.25" customHeight="1" spans="1:2">
      <c r="A6" s="51" t="s">
        <v>46</v>
      </c>
      <c r="B6" s="52">
        <v>2.4</v>
      </c>
    </row>
    <row r="7" ht="38.25" customHeight="1" spans="1:2">
      <c r="A7" s="53" t="s">
        <v>176</v>
      </c>
      <c r="B7" s="52">
        <v>0</v>
      </c>
    </row>
    <row r="8" ht="38.25" customHeight="1" spans="1:2">
      <c r="A8" s="53" t="s">
        <v>177</v>
      </c>
      <c r="B8" s="52">
        <v>0</v>
      </c>
    </row>
    <row r="9" ht="38.25" customHeight="1" spans="1:2">
      <c r="A9" s="54" t="s">
        <v>178</v>
      </c>
      <c r="B9" s="55">
        <v>2.4</v>
      </c>
    </row>
    <row r="10" ht="38.25" customHeight="1" spans="1:2">
      <c r="A10" s="56" t="s">
        <v>179</v>
      </c>
      <c r="B10" s="55">
        <v>2.4</v>
      </c>
    </row>
    <row r="11" ht="38.25" customHeight="1" spans="1:2">
      <c r="A11" s="57" t="s">
        <v>180</v>
      </c>
      <c r="B11" s="58">
        <v>0</v>
      </c>
    </row>
    <row r="12" ht="91.5" customHeight="1" spans="1:2">
      <c r="A12" s="59" t="s">
        <v>181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D7" sqref="D7:G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184</v>
      </c>
      <c r="B4" s="31" t="s">
        <v>185</v>
      </c>
      <c r="C4" s="31" t="s">
        <v>186</v>
      </c>
      <c r="D4" s="31" t="s">
        <v>187</v>
      </c>
      <c r="E4" s="8" t="s">
        <v>188</v>
      </c>
      <c r="F4" s="8"/>
      <c r="G4" s="8"/>
      <c r="H4" s="8"/>
      <c r="I4" s="8"/>
      <c r="J4" s="8"/>
      <c r="K4" s="8"/>
      <c r="L4" s="8"/>
      <c r="M4" s="8"/>
      <c r="N4" s="40" t="s">
        <v>189</v>
      </c>
    </row>
    <row r="5" ht="37.5" customHeight="1" spans="1:14">
      <c r="A5" s="9"/>
      <c r="B5" s="31"/>
      <c r="C5" s="31"/>
      <c r="D5" s="31"/>
      <c r="E5" s="10" t="s">
        <v>114</v>
      </c>
      <c r="F5" s="8" t="s">
        <v>40</v>
      </c>
      <c r="G5" s="8"/>
      <c r="H5" s="8"/>
      <c r="I5" s="8"/>
      <c r="J5" s="41"/>
      <c r="K5" s="41"/>
      <c r="L5" s="23" t="s">
        <v>190</v>
      </c>
      <c r="M5" s="23" t="s">
        <v>191</v>
      </c>
      <c r="N5" s="42"/>
    </row>
    <row r="6" ht="78.75" customHeight="1" spans="1:14">
      <c r="A6" s="13"/>
      <c r="B6" s="31"/>
      <c r="C6" s="31"/>
      <c r="D6" s="31"/>
      <c r="E6" s="10"/>
      <c r="F6" s="14" t="s">
        <v>192</v>
      </c>
      <c r="G6" s="10" t="s">
        <v>193</v>
      </c>
      <c r="H6" s="10" t="s">
        <v>194</v>
      </c>
      <c r="I6" s="10" t="s">
        <v>195</v>
      </c>
      <c r="J6" s="10" t="s">
        <v>196</v>
      </c>
      <c r="K6" s="24" t="s">
        <v>197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198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2018-05-11T03:44:26Z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