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<sst xmlns="http://schemas.openxmlformats.org/spreadsheetml/2006/main" count="362" uniqueCount="202">
  <si>
    <t>表1</t>
  </si>
  <si>
    <t>孝义市广播电视台2019年部门收支总表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</si>
  <si>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</si>
  <si>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</si>
  <si>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</si>
  <si>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</si>
  <si>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</si>
  <si>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</si>
  <si>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</si>
  <si>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</si>
  <si>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</si>
  <si>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</si>
  <si>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</si>
  <si>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</si>
  <si>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</si>
  <si>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</si>
  <si>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</si>
  <si>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</si>
  <si>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</si>
  <si>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</si>
  <si>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</si>
  <si>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</si>
  <si>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</si>
  <si>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</si>
  <si>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</si>
  <si>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</si>
  <si>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</si>
  <si>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</si>
  <si>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</si>
  <si>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</si>
  <si>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</si>
  <si>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</si>
  <si>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</si>
  <si>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</si>
  <si>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</si>
  <si>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</si>
  <si>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</si>
  <si>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</si>
  <si>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孝义市广播电视台2019年部门收入总表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</si>
  <si>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</si>
  <si>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</si>
  <si>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</si>
  <si>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</si>
  <si>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</si>
  <si>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</si>
  <si>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</si>
  <si>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</si>
  <si>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文化体育与传媒支出</t>
  </si>
  <si>
    <t>20708</t>
  </si>
  <si>
    <t>新闻出版广播影视支出</t>
  </si>
  <si>
    <t>2070804</t>
  </si>
  <si>
    <t>广播</t>
  </si>
  <si>
    <t>2070805</t>
  </si>
  <si>
    <t>电视</t>
  </si>
  <si>
    <t>2070899</t>
  </si>
  <si>
    <t>其他广播电视支出</t>
  </si>
  <si>
    <t>2079999</t>
  </si>
  <si>
    <t>其他文化体育与传媒支出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</si>
  <si>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</si>
  <si>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</si>
  <si>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</si>
  <si>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</si>
  <si>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</si>
  <si>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</si>
  <si>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</si>
  <si>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</si>
  <si>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</si>
  <si>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</si>
  <si>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</si>
  <si>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</si>
  <si>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</si>
  <si>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</si>
  <si>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</si>
  <si>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</si>
  <si>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22002</t>
  </si>
  <si>
    <t>住房改革支出</t>
  </si>
  <si>
    <t>2210201</t>
  </si>
  <si>
    <t>住房公积金</t>
  </si>
  <si>
    <t>合计</t>
  </si>
  <si>
    <t>表3</t>
  </si>
  <si>
    <t>孝义市广播电视台2019年部门支出总表</t>
  </si>
  <si>
    <t>基本支出</t>
  </si>
  <si>
    <t>项目支出</t>
  </si>
  <si>
    <t>表4</t>
  </si>
  <si>
    <t>孝义市广播电视台2019年财政拨款收支总表</t>
  </si>
  <si>
    <t>小计</t>
  </si>
  <si>
    <t>政府性基金预算</t>
  </si>
  <si>
    <t>表5</t>
  </si>
  <si>
    <t>孝义市广播电视台2019年一般公共预算支出表</t>
  </si>
  <si>
    <t>2018年预算数</t>
  </si>
  <si>
    <t>2019年预算数</t>
  </si>
  <si>
    <t>2019年预算数比2018年预算数增减%</t>
  </si>
  <si>
    <t>表6</t>
  </si>
  <si>
    <t>孝义市广播电视台2019年一般公共预算基本支出经济科目表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</si>
  <si>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</si>
  <si>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</si>
  <si>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</si>
  <si>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</si>
  <si>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</si>
  <si>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</si>
  <si>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</si>
  <si>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</si>
  <si>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</si>
  <si>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</si>
  <si>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</si>
  <si>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医疗费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</si>
  <si>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</si>
  <si>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</si>
  <si>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</si>
  <si>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</si>
  <si>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</si>
  <si>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</si>
  <si>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</si>
  <si>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</si>
  <si>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</si>
  <si>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</si>
  <si>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</si>
  <si>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</si>
  <si>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</si>
  <si>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</si>
  <si>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</si>
  <si>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</si>
  <si>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</si>
  <si>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</si>
  <si>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</si>
  <si>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</si>
  <si>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</si>
  <si>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</si>
  <si>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</si>
  <si>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</si>
  <si>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</si>
  <si>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</si>
  <si>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</si>
  <si>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</si>
  <si>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</si>
  <si>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</si>
  <si>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</si>
  <si>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</si>
  <si>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</si>
  <si>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</si>
  <si>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</si>
  <si>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</si>
  <si>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</si>
  <si>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</si>
  <si>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</si>
  <si>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</si>
  <si>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</si>
  <si>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</si>
  <si>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</si>
  <si>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</si>
  <si>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孝义市广播电视台2019年一般公共预算“三公”经费支出情况统计表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</si>
  <si>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</si>
  <si>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</si>
  <si>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</si>
  <si>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</si>
  <si>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</si>
  <si>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</si>
  <si>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</si>
  <si>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</si>
  <si>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孝义市广播电视台2019年政府性基金预算支出表</t>
  </si>
  <si>
    <t>2019年预算比2018年预算数增减</t>
  </si>
  <si>
    <t>表9</t>
  </si>
  <si>
    <t>孝义市广播电视台2019年一般公共预算重点项目绩效目标表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</si>
  <si>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</si>
  <si>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</si>
  <si>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</si>
  <si>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</si>
  <si>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</si>
  <si>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</si>
  <si>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</si>
  <si>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</si>
  <si>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</si>
  <si>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</si>
  <si>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</si>
  <si>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</si>
  <si>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孝义市广播电视台2019年政府采购预算表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</si>
  <si>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</si>
  <si>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</si>
  <si>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</si>
  <si>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</si>
  <si>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</si>
  <si>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</si>
  <si>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</si>
  <si>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</si>
  <si>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</si>
  <si>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</si>
  <si>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</si>
  <si>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</si>
  <si>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</si>
  <si>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</si>
  <si>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</si>
  <si>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专业摄像机设备购置</t>
  </si>
  <si>
    <t>采访直播</t>
  </si>
  <si>
    <t>套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</si>
  <si>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</si>
  <si>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</si>
  <si>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孝义市广播电视台2019年政府购买服务支出预算表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</si>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</sst>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C12" sqref="C12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7"/>
      <c r="B4" s="107"/>
      <c r="C4" s="107"/>
      <c r="D4" s="107"/>
      <c r="E4" s="107"/>
      <c r="F4" s="107"/>
      <c r="G4" s="107"/>
      <c r="H4" s="79" t="s">
        <v>2</v>
      </c>
    </row>
    <row r="5" ht="24" customHeight="1" spans="1:8">
      <c r="A5" s="125" t="s">
        <v>3</v>
      </c>
      <c r="B5" s="64"/>
      <c r="C5" s="64"/>
      <c r="D5" s="64"/>
      <c r="E5" s="125" t="s">
        <v>4</v>
      </c>
      <c r="F5" s="64"/>
      <c r="G5" s="64"/>
      <c r="H5" s="64"/>
    </row>
    <row r="6" ht="24" customHeight="1" spans="1:8">
      <c r="A6" s="126" t="s">
        <v>5</v>
      </c>
      <c r="B6" s="109" t="s">
        <v>6</v>
      </c>
      <c r="C6" s="120"/>
      <c r="D6" s="110"/>
      <c r="E6" s="115" t="s">
        <v>7</v>
      </c>
      <c r="F6" s="109" t="s">
        <v>6</v>
      </c>
      <c r="G6" s="120"/>
      <c r="H6" s="110"/>
    </row>
    <row r="7" ht="48.75" customHeight="1" spans="1:8">
      <c r="A7" s="112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8" t="s">
        <v>11</v>
      </c>
      <c r="B8" s="114">
        <v>1658.0673</v>
      </c>
      <c r="C8" s="114">
        <v>1616.89</v>
      </c>
      <c r="D8" s="99">
        <f>(C8-B8)/B8*100%</f>
        <v>-0.0248345166688951</v>
      </c>
      <c r="E8" s="103" t="s">
        <v>12</v>
      </c>
      <c r="F8" s="103"/>
      <c r="G8" s="103"/>
      <c r="H8" s="99"/>
    </row>
    <row r="9" ht="24" customHeight="1" spans="1:8">
      <c r="A9" s="68" t="s">
        <v>13</v>
      </c>
      <c r="B9" s="114"/>
      <c r="C9" s="114"/>
      <c r="D9" s="99"/>
      <c r="E9" s="103" t="s">
        <v>14</v>
      </c>
      <c r="F9" s="103"/>
      <c r="G9" s="103"/>
      <c r="H9" s="99"/>
    </row>
    <row r="10" ht="24" customHeight="1" spans="1:8">
      <c r="A10" s="68" t="s">
        <v>15</v>
      </c>
      <c r="B10" s="114"/>
      <c r="C10" s="114"/>
      <c r="D10" s="114"/>
      <c r="E10" s="103" t="s">
        <v>16</v>
      </c>
      <c r="F10" s="103"/>
      <c r="G10" s="103"/>
      <c r="H10" s="99"/>
    </row>
    <row r="11" ht="24" customHeight="1" spans="1:8">
      <c r="A11" s="68" t="s">
        <v>17</v>
      </c>
      <c r="B11" s="114"/>
      <c r="C11" s="114"/>
      <c r="D11" s="114"/>
      <c r="E11" s="114" t="s">
        <v>18</v>
      </c>
      <c r="F11" s="114"/>
      <c r="G11" s="114"/>
      <c r="H11" s="99"/>
    </row>
    <row r="12" ht="24" customHeight="1" spans="1:8">
      <c r="A12" s="68"/>
      <c r="B12" s="114"/>
      <c r="C12" s="114"/>
      <c r="D12" s="114"/>
      <c r="E12" s="103" t="s">
        <v>19</v>
      </c>
      <c r="F12" s="103"/>
      <c r="G12" s="103"/>
      <c r="H12" s="99"/>
    </row>
    <row r="13" ht="24" customHeight="1" spans="1:8">
      <c r="A13" s="68"/>
      <c r="B13" s="114"/>
      <c r="C13" s="114"/>
      <c r="D13" s="114"/>
      <c r="E13" s="103" t="s">
        <v>20</v>
      </c>
      <c r="F13" s="103"/>
      <c r="G13" s="103"/>
      <c r="H13" s="99"/>
    </row>
    <row r="14" ht="24" customHeight="1" spans="1:8">
      <c r="A14" s="68"/>
      <c r="B14" s="114"/>
      <c r="C14" s="114"/>
      <c r="D14" s="114"/>
      <c r="E14" s="114" t="s">
        <v>21</v>
      </c>
      <c r="F14" s="114">
        <v>1443.7286</v>
      </c>
      <c r="G14" s="114">
        <v>1308.59</v>
      </c>
      <c r="H14" s="114">
        <f>(G14-F14)/F14*100%</f>
        <v>-0.0936038809510319</v>
      </c>
    </row>
    <row r="15" ht="24" customHeight="1" spans="1:8">
      <c r="A15" s="68"/>
      <c r="B15" s="114"/>
      <c r="C15" s="114"/>
      <c r="D15" s="114"/>
      <c r="E15" s="114" t="s">
        <v>22</v>
      </c>
      <c r="F15" s="121">
        <v>175.2022</v>
      </c>
      <c r="G15" s="121">
        <v>197.02</v>
      </c>
      <c r="H15" s="114">
        <f>(G15-F15)/F15*100%</f>
        <v>0.124529258194246</v>
      </c>
    </row>
    <row r="16" ht="24" customHeight="1" spans="1:8">
      <c r="A16" s="68"/>
      <c r="B16" s="114"/>
      <c r="C16" s="114"/>
      <c r="D16" s="114"/>
      <c r="E16" s="103" t="s">
        <v>23</v>
      </c>
      <c r="F16" s="122">
        <v>0</v>
      </c>
      <c r="G16" s="122">
        <v>47.64</v>
      </c>
      <c r="H16" s="114"/>
    </row>
    <row r="17" ht="24" customHeight="1" spans="1:8">
      <c r="A17" s="68"/>
      <c r="B17" s="114"/>
      <c r="C17" s="114"/>
      <c r="D17" s="114"/>
      <c r="E17" s="103" t="s">
        <v>24</v>
      </c>
      <c r="F17" s="122"/>
      <c r="G17" s="122"/>
      <c r="H17" s="123"/>
    </row>
    <row r="18" ht="24" customHeight="1" spans="1:8">
      <c r="A18" s="68"/>
      <c r="B18" s="114"/>
      <c r="C18" s="114"/>
      <c r="D18" s="114"/>
      <c r="E18" s="114" t="s">
        <v>25</v>
      </c>
      <c r="F18" s="121"/>
      <c r="G18" s="121"/>
      <c r="H18" s="123"/>
    </row>
    <row r="19" ht="24" customHeight="1" spans="1:8">
      <c r="A19" s="68"/>
      <c r="B19" s="114"/>
      <c r="C19" s="114"/>
      <c r="D19" s="114"/>
      <c r="E19" s="114" t="s">
        <v>26</v>
      </c>
      <c r="F19" s="114"/>
      <c r="G19" s="114"/>
      <c r="H19" s="123"/>
    </row>
    <row r="20" ht="24" customHeight="1" spans="1:8">
      <c r="A20" s="68"/>
      <c r="B20" s="114"/>
      <c r="C20" s="114"/>
      <c r="D20" s="114"/>
      <c r="E20" s="114" t="s">
        <v>27</v>
      </c>
      <c r="F20" s="114"/>
      <c r="G20" s="114"/>
      <c r="H20" s="123"/>
    </row>
    <row r="21" ht="24" customHeight="1" spans="1:8">
      <c r="A21" s="68"/>
      <c r="B21" s="114"/>
      <c r="C21" s="114"/>
      <c r="D21" s="114"/>
      <c r="E21" s="114" t="s">
        <v>28</v>
      </c>
      <c r="F21" s="114"/>
      <c r="G21" s="114"/>
      <c r="H21" s="123"/>
    </row>
    <row r="22" ht="24" customHeight="1" spans="1:8">
      <c r="A22" s="68"/>
      <c r="B22" s="114"/>
      <c r="C22" s="114"/>
      <c r="D22" s="114"/>
      <c r="E22" s="114" t="s">
        <v>29</v>
      </c>
      <c r="F22" s="114"/>
      <c r="G22" s="114"/>
      <c r="H22" s="123"/>
    </row>
    <row r="23" ht="24" customHeight="1" spans="1:8">
      <c r="A23" s="68"/>
      <c r="B23" s="114"/>
      <c r="C23" s="114"/>
      <c r="D23" s="114"/>
      <c r="E23" s="114" t="s">
        <v>30</v>
      </c>
      <c r="F23" s="114"/>
      <c r="G23" s="114"/>
      <c r="H23" s="123"/>
    </row>
    <row r="24" ht="24" customHeight="1" spans="1:8">
      <c r="A24" s="68"/>
      <c r="B24" s="114"/>
      <c r="C24" s="114"/>
      <c r="D24" s="114"/>
      <c r="E24" s="114" t="s">
        <v>31</v>
      </c>
      <c r="F24" s="114"/>
      <c r="G24" s="114"/>
      <c r="H24" s="123"/>
    </row>
    <row r="25" ht="24" customHeight="1" spans="1:8">
      <c r="A25" s="68"/>
      <c r="B25" s="114"/>
      <c r="C25" s="114"/>
      <c r="D25" s="114"/>
      <c r="E25" s="114" t="s">
        <v>32</v>
      </c>
      <c r="F25" s="114">
        <v>39.1365</v>
      </c>
      <c r="G25" s="114">
        <v>63.64</v>
      </c>
      <c r="H25" s="114">
        <f>(G25-F25)/F25*100%</f>
        <v>0.626103509511581</v>
      </c>
    </row>
    <row r="26" ht="24" customHeight="1" spans="1:8">
      <c r="A26" s="68"/>
      <c r="B26" s="114"/>
      <c r="C26" s="114"/>
      <c r="D26" s="114"/>
      <c r="E26" s="114" t="s">
        <v>33</v>
      </c>
      <c r="F26" s="114"/>
      <c r="G26" s="114"/>
      <c r="H26" s="114"/>
    </row>
    <row r="27" ht="24" customHeight="1" spans="1:8">
      <c r="A27" s="68"/>
      <c r="B27" s="114"/>
      <c r="C27" s="114"/>
      <c r="D27" s="114"/>
      <c r="E27" s="114" t="s">
        <v>34</v>
      </c>
      <c r="F27" s="114"/>
      <c r="G27" s="114"/>
      <c r="H27" s="114"/>
    </row>
    <row r="28" ht="24" customHeight="1" spans="1:8">
      <c r="A28" s="68"/>
      <c r="B28" s="114"/>
      <c r="C28" s="114"/>
      <c r="D28" s="114"/>
      <c r="E28" s="94"/>
      <c r="F28" s="94"/>
      <c r="G28" s="94"/>
      <c r="H28" s="114"/>
    </row>
    <row r="29" ht="24" customHeight="1" spans="1:8">
      <c r="A29" s="64" t="s">
        <v>35</v>
      </c>
      <c r="B29" s="124">
        <f>B8</f>
        <v>1658.0673</v>
      </c>
      <c r="C29" s="124">
        <f>C8</f>
        <v>1616.89</v>
      </c>
      <c r="D29" s="124">
        <f>D8</f>
        <v>-0.0248345166688951</v>
      </c>
      <c r="E29" s="124" t="s">
        <v>36</v>
      </c>
      <c r="F29" s="124">
        <f>F14+F15+F16+F25</f>
        <v>1658.0673</v>
      </c>
      <c r="G29" s="124">
        <f>G14+G15+G16+G25</f>
        <v>1616.89</v>
      </c>
      <c r="H29" s="114">
        <f>(G29-F29)/F29*100%</f>
        <v>-0.0248345166688951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C10" sqref="C10:C11"/>
    </sheetView>
  </sheetViews>
  <sheetFormatPr defaultColWidth="6.875" defaultRowHeight="11.25" outlineLevelCol="6"/>
  <cols>
    <col min="1" max="1" width="20.625" style="61" customWidth="1"/>
    <col min="2" max="2" width="31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37</v>
      </c>
      <c r="B1" s="46"/>
      <c r="C1" s="46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08" t="s">
        <v>2</v>
      </c>
    </row>
    <row r="4" ht="26.25" customHeight="1" spans="1:7">
      <c r="A4" s="64" t="s">
        <v>39</v>
      </c>
      <c r="B4" s="64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60" customFormat="1" ht="47.25" customHeight="1" spans="1:7">
      <c r="A5" s="64" t="s">
        <v>44</v>
      </c>
      <c r="B5" s="64" t="s">
        <v>45</v>
      </c>
      <c r="C5" s="117"/>
      <c r="D5" s="116"/>
      <c r="E5" s="116"/>
      <c r="F5" s="116"/>
      <c r="G5" s="117"/>
    </row>
    <row r="6" s="60" customFormat="1" ht="25.5" customHeight="1" spans="1:7">
      <c r="A6" s="65" t="s">
        <v>46</v>
      </c>
      <c r="B6" s="66" t="s">
        <v>47</v>
      </c>
      <c r="C6" s="103">
        <f>C7</f>
        <v>1308.59</v>
      </c>
      <c r="D6" s="99">
        <f>C6</f>
        <v>1308.59</v>
      </c>
      <c r="E6" s="73"/>
      <c r="F6" s="73"/>
      <c r="G6" s="73"/>
    </row>
    <row r="7" s="60" customFormat="1" ht="25.5" customHeight="1" spans="1:7">
      <c r="A7" s="65" t="s">
        <v>48</v>
      </c>
      <c r="B7" s="66" t="s">
        <v>49</v>
      </c>
      <c r="C7" s="103">
        <f>SUM(C8:C11)</f>
        <v>1308.59</v>
      </c>
      <c r="D7" s="103">
        <f>SUM(D8:D11)</f>
        <v>1308.59</v>
      </c>
      <c r="E7" s="73"/>
      <c r="F7" s="73"/>
      <c r="G7" s="73"/>
    </row>
    <row r="8" s="60" customFormat="1" ht="25.5" customHeight="1" spans="1:7">
      <c r="A8" s="65" t="s">
        <v>50</v>
      </c>
      <c r="B8" s="66" t="s">
        <v>51</v>
      </c>
      <c r="C8" s="103">
        <v>339.16</v>
      </c>
      <c r="D8" s="99">
        <f>C8</f>
        <v>339.16</v>
      </c>
      <c r="E8" s="73"/>
      <c r="F8" s="73"/>
      <c r="G8" s="73"/>
    </row>
    <row r="9" s="60" customFormat="1" ht="25.5" customHeight="1" spans="1:7">
      <c r="A9" s="65" t="s">
        <v>52</v>
      </c>
      <c r="B9" s="66" t="s">
        <v>53</v>
      </c>
      <c r="C9" s="103">
        <v>762.09</v>
      </c>
      <c r="D9" s="99">
        <f>C9</f>
        <v>762.09</v>
      </c>
      <c r="E9" s="73"/>
      <c r="F9" s="73"/>
      <c r="G9" s="73"/>
    </row>
    <row r="10" s="60" customFormat="1" ht="25.5" customHeight="1" spans="1:7">
      <c r="A10" s="65" t="s">
        <v>54</v>
      </c>
      <c r="B10" s="66" t="s">
        <v>55</v>
      </c>
      <c r="C10" s="103">
        <v>182.34</v>
      </c>
      <c r="D10" s="99">
        <v>182.34</v>
      </c>
      <c r="E10" s="73"/>
      <c r="F10" s="73"/>
      <c r="G10" s="73"/>
    </row>
    <row r="11" s="60" customFormat="1" ht="25.5" customHeight="1" spans="1:7">
      <c r="A11" s="65" t="s">
        <v>56</v>
      </c>
      <c r="B11" s="100" t="s">
        <v>57</v>
      </c>
      <c r="C11" s="118">
        <v>25</v>
      </c>
      <c r="D11" s="99">
        <v>25</v>
      </c>
      <c r="E11" s="74"/>
      <c r="F11" s="74"/>
      <c r="G11" s="74"/>
    </row>
    <row r="12" customFormat="1" ht="25.5" customHeight="1" spans="1:7">
      <c r="A12" s="65" t="s">
        <v>58</v>
      </c>
      <c r="B12" s="67" t="s">
        <v>59</v>
      </c>
      <c r="C12" s="119">
        <f>C13</f>
        <v>197.02</v>
      </c>
      <c r="D12" s="99">
        <f t="shared" ref="D12:D22" si="0">C12</f>
        <v>197.02</v>
      </c>
      <c r="E12" s="74"/>
      <c r="F12" s="74"/>
      <c r="G12" s="74"/>
    </row>
    <row r="13" customFormat="1" ht="25.5" customHeight="1" spans="1:7">
      <c r="A13" s="65" t="s">
        <v>60</v>
      </c>
      <c r="B13" s="68" t="s">
        <v>61</v>
      </c>
      <c r="C13" s="114">
        <f>C14+C15</f>
        <v>197.02</v>
      </c>
      <c r="D13" s="99">
        <f t="shared" si="0"/>
        <v>197.02</v>
      </c>
      <c r="E13" s="68"/>
      <c r="F13" s="68"/>
      <c r="G13" s="68"/>
    </row>
    <row r="14" customFormat="1" ht="25.5" customHeight="1" spans="1:7">
      <c r="A14" s="65" t="s">
        <v>62</v>
      </c>
      <c r="B14" s="66" t="s">
        <v>63</v>
      </c>
      <c r="C14" s="103">
        <v>158.79</v>
      </c>
      <c r="D14" s="99">
        <f t="shared" si="0"/>
        <v>158.79</v>
      </c>
      <c r="E14" s="68"/>
      <c r="F14" s="68"/>
      <c r="G14" s="68"/>
    </row>
    <row r="15" customFormat="1" ht="25.5" customHeight="1" spans="1:7">
      <c r="A15" s="65" t="s">
        <v>64</v>
      </c>
      <c r="B15" s="68" t="s">
        <v>65</v>
      </c>
      <c r="C15" s="103">
        <v>38.23</v>
      </c>
      <c r="D15" s="99">
        <f t="shared" si="0"/>
        <v>38.23</v>
      </c>
      <c r="E15" s="68"/>
      <c r="F15" s="68"/>
      <c r="G15" s="68"/>
    </row>
    <row r="16" customFormat="1" ht="25.5" customHeight="1" spans="1:7">
      <c r="A16" s="65" t="s">
        <v>66</v>
      </c>
      <c r="B16" s="68" t="s">
        <v>67</v>
      </c>
      <c r="C16" s="103">
        <f>C17</f>
        <v>47.64</v>
      </c>
      <c r="D16" s="99">
        <f t="shared" si="0"/>
        <v>47.64</v>
      </c>
      <c r="E16" s="68"/>
      <c r="F16" s="68"/>
      <c r="G16" s="68"/>
    </row>
    <row r="17" customFormat="1" ht="25.5" customHeight="1" spans="1:7">
      <c r="A17" s="65" t="s">
        <v>68</v>
      </c>
      <c r="B17" s="68" t="s">
        <v>69</v>
      </c>
      <c r="C17" s="103">
        <v>47.64</v>
      </c>
      <c r="D17" s="99">
        <f t="shared" si="0"/>
        <v>47.64</v>
      </c>
      <c r="E17" s="68"/>
      <c r="F17" s="68"/>
      <c r="G17" s="68"/>
    </row>
    <row r="18" customFormat="1" ht="25.5" customHeight="1" spans="1:7">
      <c r="A18" s="65" t="s">
        <v>70</v>
      </c>
      <c r="B18" s="68" t="s">
        <v>71</v>
      </c>
      <c r="C18" s="103">
        <v>47.64</v>
      </c>
      <c r="D18" s="99">
        <f t="shared" si="0"/>
        <v>47.64</v>
      </c>
      <c r="E18" s="68"/>
      <c r="F18" s="68"/>
      <c r="G18" s="68"/>
    </row>
    <row r="19" customFormat="1" ht="25.5" customHeight="1" spans="1:7">
      <c r="A19" s="65" t="s">
        <v>72</v>
      </c>
      <c r="B19" s="66" t="s">
        <v>73</v>
      </c>
      <c r="C19" s="103">
        <f>C20</f>
        <v>63.64</v>
      </c>
      <c r="D19" s="99">
        <f t="shared" si="0"/>
        <v>63.64</v>
      </c>
      <c r="E19" s="68"/>
      <c r="F19" s="68"/>
      <c r="G19" s="68"/>
    </row>
    <row r="20" ht="25.5" customHeight="1" spans="1:7">
      <c r="A20" s="65" t="s">
        <v>74</v>
      </c>
      <c r="B20" s="66" t="s">
        <v>75</v>
      </c>
      <c r="C20" s="103">
        <f>C21</f>
        <v>63.64</v>
      </c>
      <c r="D20" s="99">
        <f t="shared" si="0"/>
        <v>63.64</v>
      </c>
      <c r="E20" s="68"/>
      <c r="F20" s="68"/>
      <c r="G20" s="68"/>
    </row>
    <row r="21" ht="25.5" customHeight="1" spans="1:7">
      <c r="A21" s="65" t="s">
        <v>76</v>
      </c>
      <c r="B21" s="66" t="s">
        <v>77</v>
      </c>
      <c r="C21" s="103">
        <v>63.64</v>
      </c>
      <c r="D21" s="99">
        <f t="shared" si="0"/>
        <v>63.64</v>
      </c>
      <c r="E21" s="68"/>
      <c r="F21" s="68"/>
      <c r="G21" s="68"/>
    </row>
    <row r="22" ht="25.5" customHeight="1" spans="1:7">
      <c r="A22" s="69" t="s">
        <v>78</v>
      </c>
      <c r="B22" s="70"/>
      <c r="C22" s="103">
        <f>C6+C12+C16+C19</f>
        <v>1616.89</v>
      </c>
      <c r="D22" s="99">
        <f t="shared" si="0"/>
        <v>1616.89</v>
      </c>
      <c r="E22" s="68"/>
      <c r="F22" s="68"/>
      <c r="G22" s="68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0" workbookViewId="0">
      <selection activeCell="E15" sqref="E14:E15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79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80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08" t="s">
        <v>2</v>
      </c>
    </row>
    <row r="5" ht="26.25" customHeight="1" spans="1:5">
      <c r="A5" s="109" t="s">
        <v>39</v>
      </c>
      <c r="B5" s="110"/>
      <c r="C5" s="111" t="s">
        <v>36</v>
      </c>
      <c r="D5" s="111" t="s">
        <v>81</v>
      </c>
      <c r="E5" s="111" t="s">
        <v>82</v>
      </c>
    </row>
    <row r="6" s="60" customFormat="1" ht="27.75" customHeight="1" spans="1:5">
      <c r="A6" s="64" t="s">
        <v>44</v>
      </c>
      <c r="B6" s="64" t="s">
        <v>45</v>
      </c>
      <c r="C6" s="112"/>
      <c r="D6" s="112"/>
      <c r="E6" s="112"/>
    </row>
    <row r="7" s="60" customFormat="1" ht="30" customHeight="1" spans="1:5">
      <c r="A7" s="65" t="s">
        <v>46</v>
      </c>
      <c r="B7" s="66" t="s">
        <v>47</v>
      </c>
      <c r="C7" s="103">
        <f t="shared" ref="C7:C12" si="0">D7+E7</f>
        <v>1308.59</v>
      </c>
      <c r="D7" s="99">
        <f>D8</f>
        <v>1096.44</v>
      </c>
      <c r="E7" s="99">
        <f>E8</f>
        <v>212.15</v>
      </c>
    </row>
    <row r="8" s="60" customFormat="1" ht="30" customHeight="1" spans="1:5">
      <c r="A8" s="65" t="s">
        <v>48</v>
      </c>
      <c r="B8" s="66" t="s">
        <v>49</v>
      </c>
      <c r="C8" s="103">
        <f t="shared" si="0"/>
        <v>1308.59</v>
      </c>
      <c r="D8" s="99">
        <f>D9+D10+D11</f>
        <v>1096.44</v>
      </c>
      <c r="E8" s="99">
        <f>E9+E10+E11+E12</f>
        <v>212.15</v>
      </c>
    </row>
    <row r="9" s="60" customFormat="1" ht="30" customHeight="1" spans="1:5">
      <c r="A9" s="65" t="s">
        <v>50</v>
      </c>
      <c r="B9" s="66" t="s">
        <v>51</v>
      </c>
      <c r="C9" s="103">
        <f t="shared" si="0"/>
        <v>339.16</v>
      </c>
      <c r="D9" s="99">
        <v>338.53</v>
      </c>
      <c r="E9" s="99">
        <v>0.63</v>
      </c>
    </row>
    <row r="10" s="60" customFormat="1" ht="30" customHeight="1" spans="1:5">
      <c r="A10" s="65" t="s">
        <v>52</v>
      </c>
      <c r="B10" s="66" t="s">
        <v>53</v>
      </c>
      <c r="C10" s="103">
        <f t="shared" si="0"/>
        <v>762.09</v>
      </c>
      <c r="D10" s="99">
        <v>639.62</v>
      </c>
      <c r="E10" s="99">
        <v>122.47</v>
      </c>
    </row>
    <row r="11" customFormat="1" ht="30" customHeight="1" spans="1:5">
      <c r="A11" s="65" t="s">
        <v>54</v>
      </c>
      <c r="B11" s="66" t="s">
        <v>55</v>
      </c>
      <c r="C11" s="103">
        <f t="shared" si="0"/>
        <v>182.34</v>
      </c>
      <c r="D11" s="99">
        <v>118.29</v>
      </c>
      <c r="E11" s="113">
        <v>64.05</v>
      </c>
    </row>
    <row r="12" customFormat="1" ht="30" customHeight="1" spans="1:5">
      <c r="A12" s="65" t="s">
        <v>56</v>
      </c>
      <c r="B12" s="100" t="s">
        <v>57</v>
      </c>
      <c r="C12" s="103">
        <f t="shared" si="0"/>
        <v>25</v>
      </c>
      <c r="D12" s="99">
        <v>0</v>
      </c>
      <c r="E12" s="113">
        <v>25</v>
      </c>
    </row>
    <row r="13" customFormat="1" ht="30" customHeight="1" spans="1:5">
      <c r="A13" s="65" t="s">
        <v>58</v>
      </c>
      <c r="B13" s="67" t="s">
        <v>59</v>
      </c>
      <c r="C13" s="103">
        <f t="shared" ref="C13:C23" si="1">D13+E13</f>
        <v>197.02</v>
      </c>
      <c r="D13" s="99">
        <v>197.02</v>
      </c>
      <c r="E13" s="114"/>
    </row>
    <row r="14" customFormat="1" ht="30" customHeight="1" spans="1:5">
      <c r="A14" s="65" t="s">
        <v>60</v>
      </c>
      <c r="B14" s="68" t="s">
        <v>61</v>
      </c>
      <c r="C14" s="103">
        <f t="shared" si="1"/>
        <v>197.02</v>
      </c>
      <c r="D14" s="99">
        <v>197.02</v>
      </c>
      <c r="E14" s="114"/>
    </row>
    <row r="15" ht="30" customHeight="1" spans="1:5">
      <c r="A15" s="65" t="s">
        <v>62</v>
      </c>
      <c r="B15" s="66" t="s">
        <v>63</v>
      </c>
      <c r="C15" s="103">
        <f t="shared" si="1"/>
        <v>158.79</v>
      </c>
      <c r="D15" s="99">
        <v>158.79</v>
      </c>
      <c r="E15" s="114"/>
    </row>
    <row r="16" ht="30" customHeight="1" spans="1:5">
      <c r="A16" s="65" t="s">
        <v>64</v>
      </c>
      <c r="B16" s="68" t="s">
        <v>65</v>
      </c>
      <c r="C16" s="103">
        <f t="shared" si="1"/>
        <v>38.23</v>
      </c>
      <c r="D16" s="99">
        <v>38.23</v>
      </c>
      <c r="E16" s="114"/>
    </row>
    <row r="17" ht="30" customHeight="1" spans="1:5">
      <c r="A17" s="65" t="s">
        <v>66</v>
      </c>
      <c r="B17" s="68" t="s">
        <v>67</v>
      </c>
      <c r="C17" s="103">
        <f t="shared" si="1"/>
        <v>47.64</v>
      </c>
      <c r="D17" s="99">
        <v>47.64</v>
      </c>
      <c r="E17" s="114"/>
    </row>
    <row r="18" ht="30" customHeight="1" spans="1:5">
      <c r="A18" s="65" t="s">
        <v>68</v>
      </c>
      <c r="B18" s="68" t="s">
        <v>69</v>
      </c>
      <c r="C18" s="103">
        <f t="shared" si="1"/>
        <v>47.64</v>
      </c>
      <c r="D18" s="99">
        <v>47.64</v>
      </c>
      <c r="E18" s="114"/>
    </row>
    <row r="19" ht="30" customHeight="1" spans="1:5">
      <c r="A19" s="65" t="s">
        <v>70</v>
      </c>
      <c r="B19" s="68" t="s">
        <v>71</v>
      </c>
      <c r="C19" s="103">
        <f t="shared" si="1"/>
        <v>47.64</v>
      </c>
      <c r="D19" s="99">
        <v>47.64</v>
      </c>
      <c r="E19" s="114"/>
    </row>
    <row r="20" ht="30" customHeight="1" spans="1:5">
      <c r="A20" s="65" t="s">
        <v>72</v>
      </c>
      <c r="B20" s="66" t="s">
        <v>73</v>
      </c>
      <c r="C20" s="103">
        <f t="shared" si="1"/>
        <v>63.64</v>
      </c>
      <c r="D20" s="99">
        <v>63.64</v>
      </c>
      <c r="E20" s="114"/>
    </row>
    <row r="21" ht="30" customHeight="1" spans="1:5">
      <c r="A21" s="65" t="s">
        <v>74</v>
      </c>
      <c r="B21" s="66" t="s">
        <v>75</v>
      </c>
      <c r="C21" s="103">
        <f t="shared" si="1"/>
        <v>63.64</v>
      </c>
      <c r="D21" s="99">
        <v>63.64</v>
      </c>
      <c r="E21" s="114"/>
    </row>
    <row r="22" ht="30" customHeight="1" spans="1:5">
      <c r="A22" s="65" t="s">
        <v>76</v>
      </c>
      <c r="B22" s="66" t="s">
        <v>77</v>
      </c>
      <c r="C22" s="103">
        <f t="shared" si="1"/>
        <v>63.64</v>
      </c>
      <c r="D22" s="99">
        <v>63.64</v>
      </c>
      <c r="E22" s="114"/>
    </row>
    <row r="23" ht="30" customHeight="1" spans="1:5">
      <c r="A23" s="69" t="s">
        <v>78</v>
      </c>
      <c r="B23" s="70"/>
      <c r="C23" s="103">
        <f>C7+C13+C17+C20</f>
        <v>1616.89</v>
      </c>
      <c r="D23" s="103">
        <f>D7+D13+D17+D20</f>
        <v>1404.74</v>
      </c>
      <c r="E23" s="103">
        <f>E7+E13+E17+E20</f>
        <v>212.15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E18" sqref="E1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83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7" t="s">
        <v>84</v>
      </c>
      <c r="B3" s="77"/>
      <c r="C3" s="77"/>
      <c r="D3" s="77"/>
      <c r="E3" s="77"/>
      <c r="F3" s="77"/>
    </row>
    <row r="4" ht="14.25" customHeight="1" spans="1:6">
      <c r="A4" s="107"/>
      <c r="B4" s="107"/>
      <c r="C4" s="107"/>
      <c r="D4" s="107"/>
      <c r="E4" s="107"/>
      <c r="F4" s="79" t="s">
        <v>2</v>
      </c>
    </row>
    <row r="5" ht="24" customHeight="1" spans="1:6">
      <c r="A5" s="125" t="s">
        <v>3</v>
      </c>
      <c r="B5" s="64"/>
      <c r="C5" s="125" t="s">
        <v>4</v>
      </c>
      <c r="D5" s="64"/>
      <c r="E5" s="64"/>
      <c r="F5" s="64"/>
    </row>
    <row r="6" ht="24" customHeight="1" spans="1:6">
      <c r="A6" s="125" t="s">
        <v>5</v>
      </c>
      <c r="B6" s="125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85</v>
      </c>
      <c r="E7" s="64" t="s">
        <v>40</v>
      </c>
      <c r="F7" s="64" t="s">
        <v>86</v>
      </c>
    </row>
    <row r="8" ht="28.5" customHeight="1" spans="1:6">
      <c r="A8" s="68" t="s">
        <v>11</v>
      </c>
      <c r="B8" s="73">
        <v>1616.89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>
        <f>E14</f>
        <v>1308.59</v>
      </c>
      <c r="E14" s="68">
        <v>1308.59</v>
      </c>
      <c r="F14" s="68"/>
    </row>
    <row r="15" ht="28.5" customHeight="1" spans="1:6">
      <c r="A15" s="68"/>
      <c r="B15" s="68"/>
      <c r="C15" s="68" t="s">
        <v>22</v>
      </c>
      <c r="D15" s="68">
        <f>E15</f>
        <v>197.02</v>
      </c>
      <c r="E15" s="68">
        <v>197.02</v>
      </c>
      <c r="F15" s="68"/>
    </row>
    <row r="16" ht="28.5" customHeight="1" spans="1:6">
      <c r="A16" s="68"/>
      <c r="B16" s="68"/>
      <c r="C16" s="66" t="s">
        <v>23</v>
      </c>
      <c r="D16" s="68">
        <f>E16</f>
        <v>47.64</v>
      </c>
      <c r="E16" s="68">
        <v>47.64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28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68">
        <f>E25</f>
        <v>63.64</v>
      </c>
      <c r="E25" s="68">
        <v>63.64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/>
      <c r="D28" s="68"/>
      <c r="E28" s="68"/>
      <c r="F28" s="68"/>
    </row>
    <row r="29" ht="28.5" customHeight="1" spans="1:6">
      <c r="A29" s="64" t="s">
        <v>35</v>
      </c>
      <c r="B29" s="73">
        <f>B8</f>
        <v>1616.89</v>
      </c>
      <c r="C29" s="64" t="s">
        <v>36</v>
      </c>
      <c r="D29" s="73">
        <f>D14+D15+D16+D25</f>
        <v>1616.89</v>
      </c>
      <c r="E29" s="73">
        <f>E14+E15+E16+E25</f>
        <v>1616.89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9" workbookViewId="0">
      <selection activeCell="E17" sqref="E17"/>
    </sheetView>
  </sheetViews>
  <sheetFormatPr defaultColWidth="6.875" defaultRowHeight="11.25"/>
  <cols>
    <col min="1" max="1" width="18.125" style="61" customWidth="1"/>
    <col min="2" max="2" width="31.6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87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88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91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78</v>
      </c>
      <c r="D6" s="64" t="s">
        <v>81</v>
      </c>
      <c r="E6" s="64" t="s">
        <v>82</v>
      </c>
      <c r="F6" s="64" t="s">
        <v>78</v>
      </c>
      <c r="G6" s="64" t="s">
        <v>81</v>
      </c>
      <c r="H6" s="64" t="s">
        <v>82</v>
      </c>
      <c r="I6" s="64" t="s">
        <v>78</v>
      </c>
      <c r="J6" s="64" t="s">
        <v>81</v>
      </c>
      <c r="K6" s="64" t="s">
        <v>82</v>
      </c>
    </row>
    <row r="7" s="60" customFormat="1" ht="30.75" customHeight="1" spans="1:11">
      <c r="A7" s="65" t="s">
        <v>46</v>
      </c>
      <c r="B7" s="66" t="s">
        <v>47</v>
      </c>
      <c r="C7" s="98">
        <v>1443.7286</v>
      </c>
      <c r="D7" s="98">
        <v>877.114</v>
      </c>
      <c r="E7" s="98">
        <v>566.6146</v>
      </c>
      <c r="F7" s="98">
        <v>1308.59</v>
      </c>
      <c r="G7" s="98">
        <v>1096.44</v>
      </c>
      <c r="H7" s="98">
        <v>212.15</v>
      </c>
      <c r="I7" s="99">
        <f>(F7-C7)/C7*100%</f>
        <v>-0.0936038809510318</v>
      </c>
      <c r="J7" s="99">
        <f>(G7-D7)/D7*100%</f>
        <v>0.250054154876105</v>
      </c>
      <c r="K7" s="99">
        <f>(H7-E7)/E7*100%</f>
        <v>-0.625583244766372</v>
      </c>
    </row>
    <row r="8" s="60" customFormat="1" ht="30.75" customHeight="1" spans="1:11">
      <c r="A8" s="65" t="s">
        <v>48</v>
      </c>
      <c r="B8" s="66" t="s">
        <v>49</v>
      </c>
      <c r="C8" s="98">
        <v>1443.7286</v>
      </c>
      <c r="D8" s="98">
        <v>877.114</v>
      </c>
      <c r="E8" s="98">
        <v>566.6146</v>
      </c>
      <c r="F8" s="98">
        <v>1308.59</v>
      </c>
      <c r="G8" s="98">
        <v>1096.44</v>
      </c>
      <c r="H8" s="98">
        <v>212.15</v>
      </c>
      <c r="I8" s="99">
        <f t="shared" ref="I8:I23" si="0">(F8-C8)/C8*100%</f>
        <v>-0.0936038809510318</v>
      </c>
      <c r="J8" s="99">
        <f t="shared" ref="J8:J23" si="1">(G8-D8)/D8*100%</f>
        <v>0.250054154876105</v>
      </c>
      <c r="K8" s="99">
        <f>(H8-E8)/E8*100%</f>
        <v>-0.625583244766372</v>
      </c>
    </row>
    <row r="9" s="60" customFormat="1" ht="30.75" customHeight="1" spans="1:11">
      <c r="A9" s="65" t="s">
        <v>50</v>
      </c>
      <c r="B9" s="66" t="s">
        <v>51</v>
      </c>
      <c r="C9" s="98">
        <v>374.351</v>
      </c>
      <c r="D9" s="98">
        <v>303.4395</v>
      </c>
      <c r="E9" s="98">
        <v>71.2416</v>
      </c>
      <c r="F9" s="98">
        <v>339.16</v>
      </c>
      <c r="G9" s="98">
        <v>338.53</v>
      </c>
      <c r="H9" s="98">
        <v>0.63</v>
      </c>
      <c r="I9" s="99">
        <f t="shared" si="0"/>
        <v>-0.0940053586072964</v>
      </c>
      <c r="J9" s="99">
        <f t="shared" si="1"/>
        <v>0.115642492160711</v>
      </c>
      <c r="K9" s="99">
        <f>(H9-E9)/E9*100%</f>
        <v>-0.991156852176257</v>
      </c>
    </row>
    <row r="10" s="60" customFormat="1" ht="30.75" customHeight="1" spans="1:11">
      <c r="A10" s="65" t="s">
        <v>52</v>
      </c>
      <c r="B10" s="66" t="s">
        <v>53</v>
      </c>
      <c r="C10" s="98">
        <v>491.5225</v>
      </c>
      <c r="D10" s="98">
        <v>471.0695</v>
      </c>
      <c r="E10" s="98">
        <v>20.453</v>
      </c>
      <c r="F10" s="98">
        <v>762.09</v>
      </c>
      <c r="G10" s="98">
        <v>639.62</v>
      </c>
      <c r="H10" s="98">
        <v>122.47</v>
      </c>
      <c r="I10" s="99">
        <f t="shared" si="0"/>
        <v>0.55046818812974</v>
      </c>
      <c r="J10" s="99">
        <f t="shared" si="1"/>
        <v>0.357803890933291</v>
      </c>
      <c r="K10" s="99">
        <f>(H10-E10)/E10*100%</f>
        <v>4.9878746394172</v>
      </c>
    </row>
    <row r="11" s="60" customFormat="1" ht="30.75" customHeight="1" spans="1:11">
      <c r="A11" s="65" t="s">
        <v>54</v>
      </c>
      <c r="B11" s="66" t="s">
        <v>55</v>
      </c>
      <c r="C11" s="99">
        <v>577.471</v>
      </c>
      <c r="D11" s="99">
        <v>102.551</v>
      </c>
      <c r="E11" s="99">
        <v>474.92</v>
      </c>
      <c r="F11" s="99">
        <v>182.34</v>
      </c>
      <c r="G11" s="99">
        <v>118.29</v>
      </c>
      <c r="H11" s="99">
        <v>64.05</v>
      </c>
      <c r="I11" s="99">
        <f t="shared" si="0"/>
        <v>-0.684243884108466</v>
      </c>
      <c r="J11" s="99">
        <f t="shared" si="1"/>
        <v>0.153474856412907</v>
      </c>
      <c r="K11" s="99">
        <f>(H11-E11)/E11*100%</f>
        <v>-0.865135180662006</v>
      </c>
    </row>
    <row r="12" customFormat="1" ht="30.75" customHeight="1" spans="1:11">
      <c r="A12" s="65" t="s">
        <v>56</v>
      </c>
      <c r="B12" s="100" t="s">
        <v>57</v>
      </c>
      <c r="C12" s="99"/>
      <c r="D12" s="99"/>
      <c r="E12" s="99"/>
      <c r="F12" s="99">
        <v>25</v>
      </c>
      <c r="G12" s="99"/>
      <c r="H12" s="99">
        <v>25</v>
      </c>
      <c r="I12" s="99"/>
      <c r="J12" s="99"/>
      <c r="K12" s="99"/>
    </row>
    <row r="13" ht="30.75" customHeight="1" spans="1:11">
      <c r="A13" s="65" t="s">
        <v>58</v>
      </c>
      <c r="B13" s="67" t="s">
        <v>59</v>
      </c>
      <c r="C13" s="98">
        <v>175.2022</v>
      </c>
      <c r="D13" s="98">
        <v>175.2022</v>
      </c>
      <c r="E13" s="98"/>
      <c r="F13" s="98">
        <v>197.02</v>
      </c>
      <c r="G13" s="98">
        <v>197.02</v>
      </c>
      <c r="H13" s="98"/>
      <c r="I13" s="99">
        <f t="shared" si="0"/>
        <v>0.124529258194246</v>
      </c>
      <c r="J13" s="99">
        <f t="shared" si="1"/>
        <v>0.124529258194246</v>
      </c>
      <c r="K13" s="99"/>
    </row>
    <row r="14" ht="30.75" customHeight="1" spans="1:11">
      <c r="A14" s="65" t="s">
        <v>60</v>
      </c>
      <c r="B14" s="68" t="s">
        <v>61</v>
      </c>
      <c r="C14" s="98">
        <v>175.2022</v>
      </c>
      <c r="D14" s="98">
        <v>175.2022</v>
      </c>
      <c r="E14" s="98"/>
      <c r="F14" s="98">
        <v>197.02</v>
      </c>
      <c r="G14" s="98">
        <v>197.02</v>
      </c>
      <c r="H14" s="98"/>
      <c r="I14" s="99">
        <f t="shared" si="0"/>
        <v>0.124529258194246</v>
      </c>
      <c r="J14" s="99">
        <f t="shared" si="1"/>
        <v>0.124529258194246</v>
      </c>
      <c r="K14" s="99"/>
    </row>
    <row r="15" ht="30.75" customHeight="1" spans="1:11">
      <c r="A15" s="65" t="s">
        <v>62</v>
      </c>
      <c r="B15" s="66" t="s">
        <v>63</v>
      </c>
      <c r="C15" s="98">
        <v>133.6712</v>
      </c>
      <c r="D15" s="98">
        <v>133.6712</v>
      </c>
      <c r="E15" s="98"/>
      <c r="F15" s="98">
        <v>158.79</v>
      </c>
      <c r="G15" s="98">
        <v>158.79</v>
      </c>
      <c r="H15" s="98"/>
      <c r="I15" s="99">
        <f t="shared" si="0"/>
        <v>0.187914823836399</v>
      </c>
      <c r="J15" s="99">
        <f t="shared" si="1"/>
        <v>0.187914823836399</v>
      </c>
      <c r="K15" s="99"/>
    </row>
    <row r="16" ht="30.75" customHeight="1" spans="1:11">
      <c r="A16" s="65" t="s">
        <v>64</v>
      </c>
      <c r="B16" s="68" t="s">
        <v>65</v>
      </c>
      <c r="C16" s="98">
        <v>41.531</v>
      </c>
      <c r="D16" s="98">
        <v>41.531</v>
      </c>
      <c r="E16" s="98"/>
      <c r="F16" s="98">
        <v>38.23</v>
      </c>
      <c r="G16" s="98">
        <v>38.23</v>
      </c>
      <c r="H16" s="98"/>
      <c r="I16" s="99">
        <f t="shared" si="0"/>
        <v>-0.0794827959837231</v>
      </c>
      <c r="J16" s="99">
        <f t="shared" si="1"/>
        <v>-0.0794827959837231</v>
      </c>
      <c r="K16" s="99"/>
    </row>
    <row r="17" ht="30.75" customHeight="1" spans="1:11">
      <c r="A17" s="65" t="s">
        <v>66</v>
      </c>
      <c r="B17" s="68" t="s">
        <v>67</v>
      </c>
      <c r="C17" s="98"/>
      <c r="D17" s="98"/>
      <c r="E17" s="98"/>
      <c r="F17" s="98">
        <v>47.64</v>
      </c>
      <c r="G17" s="98">
        <v>47.64</v>
      </c>
      <c r="H17" s="98"/>
      <c r="I17" s="99"/>
      <c r="J17" s="99"/>
      <c r="K17" s="99"/>
    </row>
    <row r="18" ht="30.75" customHeight="1" spans="1:11">
      <c r="A18" s="65" t="s">
        <v>68</v>
      </c>
      <c r="B18" s="68" t="s">
        <v>69</v>
      </c>
      <c r="C18" s="98"/>
      <c r="D18" s="98"/>
      <c r="E18" s="98"/>
      <c r="F18" s="98">
        <v>47.64</v>
      </c>
      <c r="G18" s="98">
        <v>47.64</v>
      </c>
      <c r="H18" s="98"/>
      <c r="I18" s="99"/>
      <c r="J18" s="99"/>
      <c r="K18" s="99"/>
    </row>
    <row r="19" ht="30.75" customHeight="1" spans="1:11">
      <c r="A19" s="65" t="s">
        <v>70</v>
      </c>
      <c r="B19" s="68" t="s">
        <v>71</v>
      </c>
      <c r="C19" s="98"/>
      <c r="D19" s="98"/>
      <c r="E19" s="98"/>
      <c r="F19" s="98">
        <v>47.64</v>
      </c>
      <c r="G19" s="98">
        <v>47.64</v>
      </c>
      <c r="H19" s="98"/>
      <c r="I19" s="99"/>
      <c r="J19" s="99"/>
      <c r="K19" s="99"/>
    </row>
    <row r="20" ht="30.75" customHeight="1" spans="1:11">
      <c r="A20" s="65" t="s">
        <v>72</v>
      </c>
      <c r="B20" s="66" t="s">
        <v>73</v>
      </c>
      <c r="C20" s="98">
        <v>39.1365</v>
      </c>
      <c r="D20" s="98">
        <v>39.1365</v>
      </c>
      <c r="E20" s="98"/>
      <c r="F20" s="98">
        <v>63.64</v>
      </c>
      <c r="G20" s="98">
        <v>63.64</v>
      </c>
      <c r="H20" s="98"/>
      <c r="I20" s="99">
        <f t="shared" si="0"/>
        <v>0.626103509511581</v>
      </c>
      <c r="J20" s="99">
        <f t="shared" si="1"/>
        <v>0.626103509511581</v>
      </c>
      <c r="K20" s="99"/>
    </row>
    <row r="21" ht="30.75" customHeight="1" spans="1:11">
      <c r="A21" s="65" t="s">
        <v>74</v>
      </c>
      <c r="B21" s="66" t="s">
        <v>75</v>
      </c>
      <c r="C21" s="98">
        <v>39.1365</v>
      </c>
      <c r="D21" s="98">
        <v>39.1365</v>
      </c>
      <c r="E21" s="98"/>
      <c r="F21" s="98">
        <v>63.64</v>
      </c>
      <c r="G21" s="98">
        <v>63.64</v>
      </c>
      <c r="H21" s="98"/>
      <c r="I21" s="99">
        <f t="shared" si="0"/>
        <v>0.626103509511581</v>
      </c>
      <c r="J21" s="99">
        <f t="shared" si="1"/>
        <v>0.626103509511581</v>
      </c>
      <c r="K21" s="99"/>
    </row>
    <row r="22" ht="30.75" customHeight="1" spans="1:11">
      <c r="A22" s="65" t="s">
        <v>76</v>
      </c>
      <c r="B22" s="66" t="s">
        <v>77</v>
      </c>
      <c r="C22" s="98">
        <v>39.1365</v>
      </c>
      <c r="D22" s="98">
        <v>39.1365</v>
      </c>
      <c r="E22" s="98"/>
      <c r="F22" s="98">
        <v>63.64</v>
      </c>
      <c r="G22" s="98">
        <v>63.64</v>
      </c>
      <c r="H22" s="98"/>
      <c r="I22" s="99">
        <f t="shared" si="0"/>
        <v>0.626103509511581</v>
      </c>
      <c r="J22" s="99">
        <f t="shared" si="1"/>
        <v>0.626103509511581</v>
      </c>
      <c r="K22" s="99"/>
    </row>
    <row r="23" ht="30.75" customHeight="1" spans="1:11">
      <c r="A23" s="101" t="s">
        <v>78</v>
      </c>
      <c r="B23" s="102"/>
      <c r="C23" s="103">
        <f>C20+C17+C13+C8</f>
        <v>1658.0673</v>
      </c>
      <c r="D23" s="103">
        <f>D20+D17+D13+D8</f>
        <v>1091.4527</v>
      </c>
      <c r="E23" s="103">
        <f>E20+E17+E13+E8</f>
        <v>566.6146</v>
      </c>
      <c r="F23" s="98">
        <v>1616.89</v>
      </c>
      <c r="G23" s="98">
        <v>1404.74</v>
      </c>
      <c r="H23" s="98">
        <v>212.15</v>
      </c>
      <c r="I23" s="99">
        <f t="shared" si="0"/>
        <v>-0.0248345166688949</v>
      </c>
      <c r="J23" s="99">
        <f t="shared" si="1"/>
        <v>0.287036992074874</v>
      </c>
      <c r="K23" s="99">
        <f>(H23-E23)/E23*100%</f>
        <v>-0.625583244766372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16" workbookViewId="0">
      <selection activeCell="B18" sqref="B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92</v>
      </c>
      <c r="B1" s="88"/>
      <c r="C1" s="88"/>
    </row>
    <row r="2" ht="44.25" customHeight="1" spans="1:5">
      <c r="A2" s="89" t="s">
        <v>93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94</v>
      </c>
      <c r="B4" s="92" t="s">
        <v>6</v>
      </c>
      <c r="C4" s="92" t="s">
        <v>95</v>
      </c>
    </row>
    <row r="5" ht="22.5" customHeight="1" spans="1:3">
      <c r="A5" s="93" t="s">
        <v>96</v>
      </c>
      <c r="B5" s="94">
        <f>SUM(B6:B17)</f>
        <v>1343.26</v>
      </c>
      <c r="C5" s="93"/>
    </row>
    <row r="6" ht="22.5" customHeight="1" spans="1:3">
      <c r="A6" s="93" t="s">
        <v>97</v>
      </c>
      <c r="B6" s="94">
        <v>480.59</v>
      </c>
      <c r="C6" s="93"/>
    </row>
    <row r="7" ht="22.5" customHeight="1" spans="1:3">
      <c r="A7" s="93" t="s">
        <v>98</v>
      </c>
      <c r="B7" s="94">
        <v>64.21</v>
      </c>
      <c r="C7" s="93"/>
    </row>
    <row r="8" ht="22.5" customHeight="1" spans="1:3">
      <c r="A8" s="93" t="s">
        <v>99</v>
      </c>
      <c r="B8" s="94">
        <v>16.19</v>
      </c>
      <c r="C8" s="93"/>
    </row>
    <row r="9" ht="22.5" customHeight="1" spans="1:3">
      <c r="A9" s="93" t="s">
        <v>100</v>
      </c>
      <c r="B9" s="94">
        <v>282.12</v>
      </c>
      <c r="C9" s="93"/>
    </row>
    <row r="10" ht="22.5" customHeight="1" spans="1:3">
      <c r="A10" s="93" t="s">
        <v>101</v>
      </c>
      <c r="B10" s="94">
        <v>158.79</v>
      </c>
      <c r="C10" s="93"/>
    </row>
    <row r="11" ht="22.5" customHeight="1" spans="1:3">
      <c r="A11" s="93" t="s">
        <v>102</v>
      </c>
      <c r="B11" s="94">
        <v>38.23</v>
      </c>
      <c r="C11" s="93"/>
    </row>
    <row r="12" ht="22.5" customHeight="1" spans="1:3">
      <c r="A12" s="93" t="s">
        <v>103</v>
      </c>
      <c r="B12" s="94">
        <v>47.64</v>
      </c>
      <c r="C12" s="93"/>
    </row>
    <row r="13" ht="22.5" customHeight="1" spans="1:3">
      <c r="A13" s="93" t="s">
        <v>104</v>
      </c>
      <c r="B13" s="94"/>
      <c r="C13" s="93"/>
    </row>
    <row r="14" ht="22.5" customHeight="1" spans="1:3">
      <c r="A14" s="95" t="s">
        <v>105</v>
      </c>
      <c r="B14" s="94">
        <v>0.75</v>
      </c>
      <c r="C14" s="93"/>
    </row>
    <row r="15" ht="22.5" customHeight="1" spans="1:3">
      <c r="A15" s="93" t="s">
        <v>106</v>
      </c>
      <c r="B15" s="94">
        <v>3.97</v>
      </c>
      <c r="C15" s="93"/>
    </row>
    <row r="16" ht="22.5" customHeight="1" spans="1:3">
      <c r="A16" s="93" t="s">
        <v>107</v>
      </c>
      <c r="B16" s="94">
        <v>63.64</v>
      </c>
      <c r="C16" s="93"/>
    </row>
    <row r="17" ht="22.5" customHeight="1" spans="1:3">
      <c r="A17" s="93" t="s">
        <v>108</v>
      </c>
      <c r="B17" s="94">
        <v>187.13</v>
      </c>
      <c r="C17" s="93"/>
    </row>
    <row r="18" ht="22.5" customHeight="1" spans="1:3">
      <c r="A18" s="93" t="s">
        <v>109</v>
      </c>
      <c r="B18" s="94">
        <f>SUM(B19:B45)</f>
        <v>60.33</v>
      </c>
      <c r="C18" s="93"/>
    </row>
    <row r="19" ht="22.5" customHeight="1" spans="1:3">
      <c r="A19" s="93" t="s">
        <v>110</v>
      </c>
      <c r="B19" s="94">
        <v>8.27</v>
      </c>
      <c r="C19" s="93"/>
    </row>
    <row r="20" ht="22.5" customHeight="1" spans="1:3">
      <c r="A20" s="93" t="s">
        <v>111</v>
      </c>
      <c r="B20" s="94">
        <v>0.27</v>
      </c>
      <c r="C20" s="93"/>
    </row>
    <row r="21" ht="22.5" customHeight="1" spans="1:3">
      <c r="A21" s="93" t="s">
        <v>112</v>
      </c>
      <c r="B21" s="94"/>
      <c r="C21" s="93"/>
    </row>
    <row r="22" ht="22.5" customHeight="1" spans="1:3">
      <c r="A22" s="93" t="s">
        <v>113</v>
      </c>
      <c r="B22" s="94"/>
      <c r="C22" s="93"/>
    </row>
    <row r="23" ht="22.5" customHeight="1" spans="1:3">
      <c r="A23" s="93" t="s">
        <v>114</v>
      </c>
      <c r="B23" s="94">
        <v>0.61</v>
      </c>
      <c r="C23" s="93"/>
    </row>
    <row r="24" ht="22.5" customHeight="1" spans="1:3">
      <c r="A24" s="93" t="s">
        <v>115</v>
      </c>
      <c r="B24" s="94">
        <v>3</v>
      </c>
      <c r="C24" s="93"/>
    </row>
    <row r="25" ht="22.5" customHeight="1" spans="1:3">
      <c r="A25" s="93" t="s">
        <v>116</v>
      </c>
      <c r="B25" s="94">
        <v>1.38</v>
      </c>
      <c r="C25" s="93"/>
    </row>
    <row r="26" ht="22.5" customHeight="1" spans="1:3">
      <c r="A26" s="93" t="s">
        <v>117</v>
      </c>
      <c r="B26" s="94">
        <v>9.52</v>
      </c>
      <c r="C26" s="93"/>
    </row>
    <row r="27" ht="22.5" customHeight="1" spans="1:3">
      <c r="A27" s="93" t="s">
        <v>118</v>
      </c>
      <c r="B27" s="94"/>
      <c r="C27" s="93"/>
    </row>
    <row r="28" ht="22.5" customHeight="1" spans="1:3">
      <c r="A28" s="93" t="s">
        <v>119</v>
      </c>
      <c r="B28" s="94"/>
      <c r="C28" s="93"/>
    </row>
    <row r="29" ht="22.5" customHeight="1" spans="1:3">
      <c r="A29" s="93" t="s">
        <v>120</v>
      </c>
      <c r="B29" s="94"/>
      <c r="C29" s="93"/>
    </row>
    <row r="30" ht="22.5" customHeight="1" spans="1:3">
      <c r="A30" s="93" t="s">
        <v>121</v>
      </c>
      <c r="B30" s="94">
        <v>6.92</v>
      </c>
      <c r="C30" s="93"/>
    </row>
    <row r="31" ht="22.5" customHeight="1" spans="1:3">
      <c r="A31" s="93" t="s">
        <v>122</v>
      </c>
      <c r="B31" s="94"/>
      <c r="C31" s="93"/>
    </row>
    <row r="32" ht="22.5" customHeight="1" spans="1:3">
      <c r="A32" s="93" t="s">
        <v>123</v>
      </c>
      <c r="B32" s="94"/>
      <c r="C32" s="93"/>
    </row>
    <row r="33" ht="22.5" customHeight="1" spans="1:3">
      <c r="A33" s="93" t="s">
        <v>124</v>
      </c>
      <c r="B33" s="94"/>
      <c r="C33" s="93"/>
    </row>
    <row r="34" ht="22.5" customHeight="1" spans="1:3">
      <c r="A34" s="93" t="s">
        <v>125</v>
      </c>
      <c r="B34" s="94"/>
      <c r="C34" s="93"/>
    </row>
    <row r="35" ht="22.5" customHeight="1" spans="1:3">
      <c r="A35" s="93" t="s">
        <v>126</v>
      </c>
      <c r="B35" s="94"/>
      <c r="C35" s="93"/>
    </row>
    <row r="36" ht="22.5" customHeight="1" spans="1:3">
      <c r="A36" s="93" t="s">
        <v>127</v>
      </c>
      <c r="B36" s="94"/>
      <c r="C36" s="93"/>
    </row>
    <row r="37" ht="22.5" customHeight="1" spans="1:3">
      <c r="A37" s="93" t="s">
        <v>128</v>
      </c>
      <c r="B37" s="94"/>
      <c r="C37" s="93"/>
    </row>
    <row r="38" ht="22.5" customHeight="1" spans="1:3">
      <c r="A38" s="93" t="s">
        <v>129</v>
      </c>
      <c r="B38" s="94">
        <v>4.08</v>
      </c>
      <c r="C38" s="93"/>
    </row>
    <row r="39" ht="22.5" customHeight="1" spans="1:3">
      <c r="A39" s="93" t="s">
        <v>130</v>
      </c>
      <c r="B39" s="94"/>
      <c r="C39" s="93"/>
    </row>
    <row r="40" ht="22.5" customHeight="1" spans="1:3">
      <c r="A40" s="93" t="s">
        <v>131</v>
      </c>
      <c r="B40" s="94">
        <v>4.66</v>
      </c>
      <c r="C40" s="93"/>
    </row>
    <row r="41" ht="22.5" customHeight="1" spans="1:3">
      <c r="A41" s="93" t="s">
        <v>132</v>
      </c>
      <c r="B41" s="94">
        <v>16.82</v>
      </c>
      <c r="C41" s="93"/>
    </row>
    <row r="42" ht="22.5" customHeight="1" spans="1:3">
      <c r="A42" s="93" t="s">
        <v>133</v>
      </c>
      <c r="B42" s="94">
        <v>2.4</v>
      </c>
      <c r="C42" s="93"/>
    </row>
    <row r="43" ht="22.5" customHeight="1" spans="1:3">
      <c r="A43" s="93" t="s">
        <v>134</v>
      </c>
      <c r="B43" s="94"/>
      <c r="C43" s="93"/>
    </row>
    <row r="44" ht="22.5" customHeight="1" spans="1:3">
      <c r="A44" s="93" t="s">
        <v>135</v>
      </c>
      <c r="B44" s="94"/>
      <c r="C44" s="93"/>
    </row>
    <row r="45" ht="22.5" customHeight="1" spans="1:3">
      <c r="A45" s="96" t="s">
        <v>136</v>
      </c>
      <c r="B45" s="94">
        <v>2.4</v>
      </c>
      <c r="C45" s="93"/>
    </row>
    <row r="46" ht="22.5" customHeight="1" spans="1:3">
      <c r="A46" s="93" t="s">
        <v>137</v>
      </c>
      <c r="B46" s="94">
        <f>B51</f>
        <v>1.15</v>
      </c>
      <c r="C46" s="93"/>
    </row>
    <row r="47" ht="22.5" customHeight="1" spans="1:3">
      <c r="A47" s="93" t="s">
        <v>138</v>
      </c>
      <c r="B47" s="94"/>
      <c r="C47" s="93"/>
    </row>
    <row r="48" ht="22.5" customHeight="1" spans="1:3">
      <c r="A48" s="93" t="s">
        <v>139</v>
      </c>
      <c r="B48" s="94"/>
      <c r="C48" s="93"/>
    </row>
    <row r="49" ht="22.5" customHeight="1" spans="1:3">
      <c r="A49" s="93" t="s">
        <v>140</v>
      </c>
      <c r="B49" s="94"/>
      <c r="C49" s="93"/>
    </row>
    <row r="50" ht="22.5" customHeight="1" spans="1:3">
      <c r="A50" s="93" t="s">
        <v>141</v>
      </c>
      <c r="B50" s="94"/>
      <c r="C50" s="93"/>
    </row>
    <row r="51" ht="22.5" customHeight="1" spans="1:3">
      <c r="A51" s="93" t="s">
        <v>142</v>
      </c>
      <c r="B51" s="94">
        <v>1.15</v>
      </c>
      <c r="C51" s="93"/>
    </row>
    <row r="52" ht="22.5" customHeight="1" spans="1:3">
      <c r="A52" s="93" t="s">
        <v>143</v>
      </c>
      <c r="B52" s="94"/>
      <c r="C52" s="93"/>
    </row>
    <row r="53" ht="22.5" customHeight="1" spans="1:3">
      <c r="A53" s="93" t="s">
        <v>144</v>
      </c>
      <c r="B53" s="94"/>
      <c r="C53" s="93"/>
    </row>
    <row r="54" ht="22.5" customHeight="1" spans="1:3">
      <c r="A54" s="93" t="s">
        <v>145</v>
      </c>
      <c r="B54" s="94"/>
      <c r="C54" s="93"/>
    </row>
    <row r="55" ht="22.5" customHeight="1" spans="1:3">
      <c r="A55" s="93" t="s">
        <v>146</v>
      </c>
      <c r="B55" s="94"/>
      <c r="C55" s="93"/>
    </row>
    <row r="56" ht="22.5" customHeight="1" spans="1:3">
      <c r="A56" s="93" t="s">
        <v>147</v>
      </c>
      <c r="B56" s="94"/>
      <c r="C56" s="93"/>
    </row>
    <row r="57" ht="22.5" customHeight="1" spans="1:3">
      <c r="A57" s="93" t="s">
        <v>148</v>
      </c>
      <c r="B57" s="94"/>
      <c r="C57" s="93"/>
    </row>
    <row r="58" ht="22.5" customHeight="1" spans="1:3">
      <c r="A58" s="92" t="s">
        <v>78</v>
      </c>
      <c r="B58" s="94">
        <f>B46+B18+B5</f>
        <v>1404.74</v>
      </c>
      <c r="C58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149</v>
      </c>
    </row>
    <row r="2" ht="19.5" customHeight="1" spans="1:2">
      <c r="A2" s="75"/>
      <c r="B2" s="76"/>
    </row>
    <row r="3" ht="30" customHeight="1" spans="1:2">
      <c r="A3" s="77" t="s">
        <v>150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90</v>
      </c>
    </row>
    <row r="6" ht="38.25" customHeight="1" spans="1:2">
      <c r="A6" s="81" t="s">
        <v>151</v>
      </c>
      <c r="B6" s="68">
        <v>2.4</v>
      </c>
    </row>
    <row r="7" ht="38.25" customHeight="1" spans="1:2">
      <c r="A7" s="68" t="s">
        <v>152</v>
      </c>
      <c r="B7" s="68">
        <v>0</v>
      </c>
    </row>
    <row r="8" ht="38.25" customHeight="1" spans="1:2">
      <c r="A8" s="68" t="s">
        <v>153</v>
      </c>
      <c r="B8" s="68">
        <v>0</v>
      </c>
    </row>
    <row r="9" ht="38.25" customHeight="1" spans="1:2">
      <c r="A9" s="82" t="s">
        <v>154</v>
      </c>
      <c r="B9" s="82">
        <v>2.4</v>
      </c>
    </row>
    <row r="10" ht="38.25" customHeight="1" spans="1:2">
      <c r="A10" s="83" t="s">
        <v>155</v>
      </c>
      <c r="B10" s="82">
        <v>2.4</v>
      </c>
    </row>
    <row r="11" ht="38.25" customHeight="1" spans="1:2">
      <c r="A11" s="84" t="s">
        <v>156</v>
      </c>
      <c r="B11" s="85">
        <v>0</v>
      </c>
    </row>
    <row r="12" ht="91.5" customHeight="1" spans="1:2">
      <c r="A12" s="86" t="s">
        <v>157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7" sqref="A7:A1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158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159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160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78</v>
      </c>
      <c r="D6" s="64" t="s">
        <v>81</v>
      </c>
      <c r="E6" s="64" t="s">
        <v>82</v>
      </c>
      <c r="F6" s="64" t="s">
        <v>78</v>
      </c>
      <c r="G6" s="64" t="s">
        <v>81</v>
      </c>
      <c r="H6" s="64" t="s">
        <v>82</v>
      </c>
      <c r="I6" s="64" t="s">
        <v>78</v>
      </c>
      <c r="J6" s="64" t="s">
        <v>81</v>
      </c>
      <c r="K6" s="64" t="s">
        <v>82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78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8" sqref="E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161</v>
      </c>
      <c r="B1" s="46"/>
      <c r="C1" s="46"/>
      <c r="D1" s="46"/>
      <c r="E1" s="46"/>
      <c r="F1" s="46"/>
      <c r="G1" s="46"/>
    </row>
    <row r="2" ht="22.5" spans="1:9">
      <c r="A2" s="47" t="s">
        <v>162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163</v>
      </c>
      <c r="B4" s="10" t="s">
        <v>164</v>
      </c>
      <c r="C4" s="52" t="s">
        <v>165</v>
      </c>
      <c r="D4" s="53" t="s">
        <v>166</v>
      </c>
      <c r="E4" s="53"/>
      <c r="F4" s="54" t="s">
        <v>167</v>
      </c>
      <c r="G4" s="10" t="s">
        <v>168</v>
      </c>
      <c r="H4" s="54" t="s">
        <v>169</v>
      </c>
      <c r="I4" s="54" t="s">
        <v>170</v>
      </c>
    </row>
    <row r="5" ht="21" customHeight="1" spans="1:9">
      <c r="A5" s="51"/>
      <c r="B5" s="10"/>
      <c r="C5" s="52"/>
      <c r="D5" s="10" t="s">
        <v>171</v>
      </c>
      <c r="E5" s="10" t="s">
        <v>172</v>
      </c>
      <c r="F5" s="54"/>
      <c r="G5" s="10"/>
      <c r="H5" s="54"/>
      <c r="I5" s="54"/>
    </row>
    <row r="6" ht="27.75" customHeight="1" spans="1:9">
      <c r="A6" s="55" t="s">
        <v>78</v>
      </c>
      <c r="B6" s="56"/>
      <c r="C6" s="57"/>
      <c r="D6" s="57"/>
      <c r="E6" s="57"/>
      <c r="F6" s="58"/>
      <c r="G6" s="56"/>
      <c r="H6" s="56" t="s">
        <v>173</v>
      </c>
      <c r="I6" s="56" t="s">
        <v>173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N7" sqref="N7"/>
    </sheetView>
  </sheetViews>
  <sheetFormatPr defaultColWidth="9" defaultRowHeight="14.25"/>
  <cols>
    <col min="1" max="1" width="17.875" customWidth="1"/>
    <col min="2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1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40</v>
      </c>
      <c r="G5" s="8"/>
      <c r="H5" s="8"/>
      <c r="I5" s="8"/>
      <c r="J5" s="42"/>
      <c r="K5" s="42"/>
      <c r="L5" s="23" t="s">
        <v>183</v>
      </c>
      <c r="M5" s="23" t="s">
        <v>184</v>
      </c>
      <c r="N5" s="43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4"/>
    </row>
    <row r="7" ht="24" customHeight="1" spans="1:14">
      <c r="A7" s="32" t="s">
        <v>191</v>
      </c>
      <c r="B7" s="33" t="s">
        <v>192</v>
      </c>
      <c r="C7" s="33" t="s">
        <v>193</v>
      </c>
      <c r="D7" s="33">
        <v>2</v>
      </c>
      <c r="E7" s="34">
        <v>11</v>
      </c>
      <c r="F7" s="34">
        <v>11</v>
      </c>
      <c r="G7" s="34"/>
      <c r="H7" s="34"/>
      <c r="I7" s="34"/>
      <c r="J7" s="34">
        <v>11</v>
      </c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194</v>
      </c>
      <c r="B16" s="39"/>
      <c r="C16" s="39"/>
      <c r="D16" s="18"/>
      <c r="E16" s="38">
        <v>11</v>
      </c>
      <c r="F16" s="38">
        <v>11</v>
      </c>
      <c r="G16" s="38"/>
      <c r="H16" s="38"/>
      <c r="I16" s="38"/>
      <c r="J16" s="38">
        <v>11</v>
      </c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197</v>
      </c>
      <c r="B4" s="7" t="s">
        <v>198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182</v>
      </c>
      <c r="D5" s="11" t="s">
        <v>199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200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O_o</cp:lastModifiedBy>
  <dcterms:created xsi:type="dcterms:W3CDTF">1996-12-17T01:32:00Z</dcterms:created>
  <cp:lastPrinted>2019-03-08T08:00:00Z</cp:lastPrinted>
  <dcterms:modified xsi:type="dcterms:W3CDTF">2019-03-22T07:30:00Z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