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firstSheet="8" activeTab="8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<sst xmlns="http://schemas.openxmlformats.org/spreadsheetml/2006/main" count="437" uniqueCount="229">
  <si>
    <t>表1</t>
  </si>
  <si>
    <t>孝义市民政局2019年部门收支总表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</si>
  <si>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</si>
  <si>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</si>
  <si>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</si>
  <si>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</si>
  <si>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</si>
  <si>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</si>
  <si>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</si>
  <si>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</si>
  <si>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</si>
  <si>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</si>
  <si>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</si>
  <si>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</si>
  <si>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</si>
  <si>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</si>
  <si>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</si>
  <si>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</si>
  <si>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</si>
  <si>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</si>
  <si>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</si>
  <si>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</si>
  <si>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</si>
  <si>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</si>
  <si>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</si>
  <si>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</si>
  <si>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</si>
  <si>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</si>
  <si>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</si>
  <si>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</si>
  <si>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</si>
  <si>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</si>
  <si>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</si>
  <si>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</si>
  <si>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</si>
  <si>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</si>
  <si>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</si>
  <si>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</si>
  <si>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孝义市民政局2019年部门收入总表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</si>
  <si>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</si>
  <si>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</si>
  <si>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</si>
  <si>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</si>
  <si>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</si>
  <si>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</si>
  <si>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</si>
  <si>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计</t>
  </si>
  <si>
    <t>一般公共服务支出</t>
  </si>
  <si>
    <t xml:space="preserve">  组织事务</t>
  </si>
  <si>
    <t xml:space="preserve">    其他组织事务支出</t>
  </si>
  <si>
    <t>社会保障和就业支出</t>
  </si>
  <si>
    <t xml:space="preserve">  民政管理事务</t>
  </si>
  <si>
    <t xml:space="preserve">    行政运行（民政管理事务）</t>
  </si>
  <si>
    <t xml:space="preserve">    其他民政管理事务支出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</si>
  <si>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</si>
  <si>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</si>
  <si>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</si>
  <si>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</si>
  <si>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</si>
  <si>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</si>
  <si>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</si>
  <si>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</si>
  <si>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</si>
  <si>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</si>
  <si>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</si>
  <si>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</si>
  <si>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</si>
  <si>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</si>
  <si>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</si>
  <si>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</si>
  <si>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</si>
  <si>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</si>
  <si>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</si>
  <si>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</si>
  <si>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</si>
  <si>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</si>
  <si>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</si>
  <si>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</si>
  <si>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</si>
  <si>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</si>
  <si>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退役军人管理事务</t>
  </si>
  <si>
    <t xml:space="preserve">    拥军优属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</si>
  <si>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</si>
  <si>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</si>
  <si>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</si>
  <si>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</si>
  <si>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</si>
  <si>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</si>
  <si>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</si>
  <si>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</si>
  <si>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</si>
  <si>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老龄卫生健康事务</t>
  </si>
  <si>
    <t xml:space="preserve">    老龄卫生健康事务</t>
  </si>
  <si>
    <t>城乡社区支出</t>
  </si>
  <si>
    <t xml:space="preserve">  城乡社区管理事务</t>
  </si>
  <si>
    <t xml:space="preserve">    其他城乡社区管理事务支出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</si>
  <si>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</si>
  <si>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</si>
  <si>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</si>
  <si>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</si>
  <si>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彩票公益金安排的支出</t>
  </si>
  <si>
    <t xml:space="preserve">    用于城乡医疗救助的彩票公益金支出</t>
  </si>
  <si>
    <t>表3</t>
  </si>
  <si>
    <t>孝义市民政局2019年部门支出总表</t>
  </si>
  <si>
    <t>基本支出</t>
  </si>
  <si>
    <t>项目支出</t>
  </si>
  <si>
    <t>表4</t>
  </si>
  <si>
    <t>孝义市民政局2019年财政拨款收支总表</t>
  </si>
  <si>
    <t>小计</t>
  </si>
  <si>
    <t>政府性基金预算</t>
  </si>
  <si>
    <t>表5</t>
  </si>
  <si>
    <t>孝义市民政局2019年一般公共预算支出表</t>
  </si>
  <si>
    <t>2018年预算数</t>
  </si>
  <si>
    <t>2019年预算数</t>
  </si>
  <si>
    <t>2019年预算数比2018年预算数增减%</t>
  </si>
  <si>
    <t>合计</t>
  </si>
  <si>
    <t xml:space="preserve">    行政区划和地名管理</t>
  </si>
  <si>
    <t xml:space="preserve">    基层政权和社区建设</t>
  </si>
  <si>
    <t xml:space="preserve">    其他社会福利支出</t>
  </si>
  <si>
    <t xml:space="preserve">  其他社会保障和就业支出</t>
  </si>
  <si>
    <t xml:space="preserve">    其他社会保障和就业支出</t>
  </si>
  <si>
    <t>表6</t>
  </si>
  <si>
    <t>孝义市民政局2019年一般公共预算基本支出经济科目表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</si>
  <si>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</si>
  <si>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</si>
  <si>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</si>
  <si>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</si>
  <si>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</si>
  <si>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</si>
  <si>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</si>
  <si>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</si>
  <si>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</si>
  <si>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</si>
  <si>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</si>
  <si>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</si>
  <si>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</si>
  <si>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</si>
  <si>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</si>
  <si>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</si>
  <si>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</si>
  <si>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</si>
  <si>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</si>
  <si>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</si>
  <si>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</si>
  <si>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</si>
  <si>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</si>
  <si>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</si>
  <si>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</si>
  <si>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</si>
  <si>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</si>
  <si>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</si>
  <si>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</si>
  <si>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</si>
  <si>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</si>
  <si>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</si>
  <si>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</si>
  <si>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</si>
  <si>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</si>
  <si>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</si>
  <si>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</si>
  <si>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</si>
  <si>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</si>
  <si>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</si>
  <si>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</si>
  <si>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</si>
  <si>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</si>
  <si>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</si>
  <si>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</si>
  <si>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</si>
  <si>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</si>
  <si>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</si>
  <si>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</si>
  <si>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</si>
  <si>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</si>
  <si>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</si>
  <si>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</si>
  <si>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</si>
  <si>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孝义市民政局2019年一般公共预算“三公”经费支出情况统计表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</si>
  <si>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</si>
  <si>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</si>
  <si>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</si>
  <si>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</si>
  <si>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</si>
  <si>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</si>
  <si>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</si>
  <si>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孝义市民政局2019年政府性基金预算支出表</t>
  </si>
  <si>
    <t>2019年预算比2018年预算数增减</t>
  </si>
  <si>
    <t>表9</t>
  </si>
  <si>
    <t>孝义市民政局2019年一般公共预算重点项目绩效目标表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</si>
  <si>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</si>
  <si>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</si>
  <si>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</si>
  <si>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</si>
  <si>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</si>
  <si>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</si>
  <si>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</si>
  <si>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</si>
  <si>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</si>
  <si>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</si>
  <si>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孝义市民政局</t>
  </si>
  <si>
    <t/>
  </si>
  <si>
    <t>城乡困难群众补助项目</t>
  </si>
  <si>
    <t>统筹用于城乡低保、特困人员救助供养、临时救助、孤儿基本生活保障及流浪乞讨人员救助补助支出</t>
  </si>
  <si>
    <t>1：保障城乡低保对象基本生活；2：保障城乡特困供养人员基本生活3：临时救助及时高效，救济就难4：为生活无着流动人员提供临时救助，协助其返乡并做好回归稳固工作；
5：保障孤儿、弃婴生存，促进其生长，使其生活得更有尊严，更好地融入社会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</si>
  <si>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</si>
  <si>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孝义市民政局2019年政府采购预算表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</si>
  <si>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</si>
  <si>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</si>
  <si>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</si>
  <si>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</si>
  <si>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</si>
  <si>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</si>
  <si>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</si>
  <si>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</si>
  <si>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</si>
  <si>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</si>
  <si>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</si>
  <si>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</si>
  <si>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</si>
  <si>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</si>
  <si>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</si>
  <si>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</si>
  <si>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</si>
  <si>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孝义市民政局2019年政府购买服务支出预算表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</si>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</sst>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;;"/>
    <numFmt numFmtId="180" formatCode="#\ ??/??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楷体_GB2312"/>
      <charset val="134"/>
    </font>
    <font>
      <sz val="12"/>
      <color indexed="8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7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6" borderId="20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32" fillId="15" borderId="19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 applyProtection="0"/>
  </cellStyleXfs>
  <cellXfs count="17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vertical="center"/>
      <protection locked="0"/>
    </xf>
    <xf numFmtId="178" fontId="7" fillId="0" borderId="2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178" fontId="4" fillId="0" borderId="2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177" fontId="9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9" fillId="0" borderId="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177" fontId="8" fillId="0" borderId="2" xfId="0" applyNumberFormat="1" applyFont="1" applyBorder="1" applyProtection="1"/>
    <xf numFmtId="177" fontId="0" fillId="0" borderId="2" xfId="0" applyNumberFormat="1" applyFont="1" applyBorder="1" applyProtection="1"/>
    <xf numFmtId="0" fontId="0" fillId="0" borderId="2" xfId="0" applyFont="1" applyBorder="1" applyProtection="1"/>
    <xf numFmtId="177" fontId="2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7" fillId="0" borderId="2" xfId="0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49" fontId="4" fillId="0" borderId="2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Border="1" applyAlignment="1" applyProtection="1">
      <alignment horizontal="right" vertical="center"/>
      <protection locked="0"/>
    </xf>
    <xf numFmtId="178" fontId="7" fillId="0" borderId="2" xfId="0" applyNumberFormat="1" applyFont="1" applyBorder="1" applyAlignment="1" applyProtection="1">
      <alignment vertical="center"/>
    </xf>
    <xf numFmtId="177" fontId="7" fillId="0" borderId="2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</xf>
    <xf numFmtId="0" fontId="4" fillId="0" borderId="2" xfId="0" applyFont="1" applyBorder="1" applyProtection="1"/>
    <xf numFmtId="178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right"/>
    </xf>
    <xf numFmtId="179" fontId="4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Protection="1"/>
    <xf numFmtId="177" fontId="7" fillId="0" borderId="2" xfId="0" applyNumberFormat="1" applyFont="1" applyBorder="1" applyAlignment="1" applyProtection="1">
      <alignment horizontal="right"/>
    </xf>
    <xf numFmtId="0" fontId="12" fillId="0" borderId="2" xfId="0" applyFont="1" applyBorder="1" applyProtection="1"/>
    <xf numFmtId="177" fontId="12" fillId="0" borderId="2" xfId="0" applyNumberFormat="1" applyFont="1" applyBorder="1" applyAlignment="1" applyProtection="1">
      <alignment horizontal="right"/>
    </xf>
    <xf numFmtId="0" fontId="3" fillId="0" borderId="2" xfId="0" applyFont="1" applyBorder="1" applyProtection="1"/>
    <xf numFmtId="177" fontId="3" fillId="0" borderId="2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4" fillId="0" borderId="2" xfId="0" applyNumberFormat="1" applyFont="1" applyBorder="1" applyAlignment="1" applyProtection="1">
      <alignment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 applyProtection="1">
      <alignment vertical="center"/>
    </xf>
    <xf numFmtId="177" fontId="4" fillId="0" borderId="0" xfId="0" applyNumberFormat="1" applyFont="1" applyProtection="1"/>
    <xf numFmtId="0" fontId="4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7" fontId="7" fillId="0" borderId="6" xfId="0" applyNumberFormat="1" applyFont="1" applyBorder="1" applyAlignment="1" applyProtection="1">
      <alignment horizontal="center" vertical="center" wrapText="1"/>
    </xf>
    <xf numFmtId="177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right" vertical="center"/>
    </xf>
    <xf numFmtId="180" fontId="7" fillId="0" borderId="4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180" fontId="4" fillId="0" borderId="4" xfId="0" applyNumberFormat="1" applyFont="1" applyFill="1" applyBorder="1" applyAlignment="1" applyProtection="1">
      <alignment horizontal="left" vertical="center" wrapText="1"/>
    </xf>
    <xf numFmtId="180" fontId="4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vertical="center"/>
    </xf>
    <xf numFmtId="180" fontId="7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7" fillId="0" borderId="6" xfId="0" applyNumberFormat="1" applyFont="1" applyBorder="1" applyAlignment="1" applyProtection="1">
      <alignment horizontal="right" vertical="center" wrapText="1"/>
    </xf>
    <xf numFmtId="177" fontId="4" fillId="0" borderId="2" xfId="0" applyNumberFormat="1" applyFont="1" applyBorder="1" applyAlignment="1" applyProtection="1">
      <alignment horizontal="center" vertical="center" wrapText="1"/>
    </xf>
    <xf numFmtId="177" fontId="4" fillId="0" borderId="6" xfId="0" applyNumberFormat="1" applyFont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Border="1" applyProtection="1"/>
    <xf numFmtId="177" fontId="7" fillId="0" borderId="2" xfId="0" applyNumberFormat="1" applyFont="1" applyBorder="1" applyProtection="1"/>
    <xf numFmtId="0" fontId="0" fillId="0" borderId="5" xfId="0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</xf>
    <xf numFmtId="177" fontId="2" fillId="0" borderId="4" xfId="0" applyNumberFormat="1" applyFont="1" applyBorder="1" applyAlignment="1" applyProtection="1">
      <alignment vertical="center"/>
    </xf>
    <xf numFmtId="177" fontId="2" fillId="0" borderId="3" xfId="0" applyNumberFormat="1" applyFont="1" applyFill="1" applyBorder="1" applyAlignment="1" applyProtection="1">
      <alignment horizontal="right" vertical="center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G15" sqref="G15"/>
    </sheetView>
  </sheetViews>
  <sheetFormatPr defaultColWidth="6.875" defaultRowHeight="11.25" outlineLevelCol="7"/>
  <cols>
    <col min="1" max="1" width="31.875" style="60" customWidth="1"/>
    <col min="2" max="2" width="9.25" style="60" customWidth="1"/>
    <col min="3" max="3" width="11.875" style="60" customWidth="1"/>
    <col min="4" max="4" width="9.25" style="60" customWidth="1"/>
    <col min="5" max="5" width="29.6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26"/>
      <c r="E1" s="126"/>
      <c r="F1" s="126"/>
      <c r="G1" s="126"/>
      <c r="H1" s="127"/>
    </row>
    <row r="2" ht="18.75" customHeight="1" spans="1:8">
      <c r="A2" s="128"/>
      <c r="B2" s="128"/>
      <c r="C2" s="128"/>
      <c r="D2" s="126"/>
      <c r="E2" s="126"/>
      <c r="F2" s="126"/>
      <c r="G2" s="126"/>
      <c r="H2" s="127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29"/>
      <c r="B4" s="129"/>
      <c r="C4" s="129"/>
      <c r="D4" s="129"/>
      <c r="E4" s="129"/>
      <c r="F4" s="129"/>
      <c r="G4" s="129"/>
      <c r="H4" s="83" t="s">
        <v>2</v>
      </c>
    </row>
    <row r="5" ht="24" customHeight="1" spans="1:8">
      <c r="A5" s="171" t="s">
        <v>3</v>
      </c>
      <c r="B5" s="63"/>
      <c r="C5" s="63"/>
      <c r="D5" s="63"/>
      <c r="E5" s="171" t="s">
        <v>4</v>
      </c>
      <c r="F5" s="63"/>
      <c r="G5" s="63"/>
      <c r="H5" s="63"/>
    </row>
    <row r="6" ht="24" customHeight="1" spans="1:8">
      <c r="A6" s="172" t="s">
        <v>5</v>
      </c>
      <c r="B6" s="137" t="s">
        <v>6</v>
      </c>
      <c r="C6" s="161"/>
      <c r="D6" s="138"/>
      <c r="E6" s="152" t="s">
        <v>7</v>
      </c>
      <c r="F6" s="137" t="s">
        <v>6</v>
      </c>
      <c r="G6" s="161"/>
      <c r="H6" s="138"/>
    </row>
    <row r="7" ht="48.75" customHeight="1" spans="1:8">
      <c r="A7" s="140"/>
      <c r="B7" s="153" t="s">
        <v>8</v>
      </c>
      <c r="C7" s="153" t="s">
        <v>9</v>
      </c>
      <c r="D7" s="153" t="s">
        <v>10</v>
      </c>
      <c r="E7" s="154"/>
      <c r="F7" s="153" t="s">
        <v>8</v>
      </c>
      <c r="G7" s="153" t="s">
        <v>9</v>
      </c>
      <c r="H7" s="153" t="s">
        <v>10</v>
      </c>
    </row>
    <row r="8" ht="24" customHeight="1" spans="1:8">
      <c r="A8" s="87" t="s">
        <v>11</v>
      </c>
      <c r="B8" s="162">
        <v>12067.7286</v>
      </c>
      <c r="C8" s="162">
        <v>10059.24</v>
      </c>
      <c r="D8" s="162">
        <f>(C8-B8)/B8*100</f>
        <v>-16.6434684319964</v>
      </c>
      <c r="E8" s="163" t="s">
        <v>12</v>
      </c>
      <c r="F8" s="164">
        <v>0.578</v>
      </c>
      <c r="G8" s="165">
        <v>4.8</v>
      </c>
      <c r="H8" s="162">
        <f>(G8-F8)/F8*100</f>
        <v>730.449826989619</v>
      </c>
    </row>
    <row r="9" ht="24" customHeight="1" spans="1:8">
      <c r="A9" s="87" t="s">
        <v>13</v>
      </c>
      <c r="B9" s="162">
        <v>42</v>
      </c>
      <c r="C9" s="162">
        <v>35</v>
      </c>
      <c r="D9" s="162">
        <f>(C9-B9)/B9*100</f>
        <v>-16.6666666666667</v>
      </c>
      <c r="E9" s="163" t="s">
        <v>14</v>
      </c>
      <c r="F9" s="165"/>
      <c r="G9" s="165"/>
      <c r="H9" s="162"/>
    </row>
    <row r="10" ht="24" customHeight="1" spans="1:8">
      <c r="A10" s="87" t="s">
        <v>15</v>
      </c>
      <c r="B10" s="162"/>
      <c r="C10" s="162"/>
      <c r="D10" s="162"/>
      <c r="E10" s="163" t="s">
        <v>16</v>
      </c>
      <c r="F10" s="165"/>
      <c r="G10" s="165"/>
      <c r="H10" s="162"/>
    </row>
    <row r="11" ht="24" customHeight="1" spans="1:8">
      <c r="A11" s="87" t="s">
        <v>17</v>
      </c>
      <c r="B11" s="162"/>
      <c r="C11" s="162"/>
      <c r="D11" s="162"/>
      <c r="E11" s="87" t="s">
        <v>18</v>
      </c>
      <c r="F11" s="166"/>
      <c r="G11" s="166"/>
      <c r="H11" s="162"/>
    </row>
    <row r="12" ht="24" customHeight="1" spans="1:8">
      <c r="A12" s="87"/>
      <c r="B12" s="162"/>
      <c r="C12" s="162"/>
      <c r="D12" s="162"/>
      <c r="E12" s="163" t="s">
        <v>19</v>
      </c>
      <c r="F12" s="165"/>
      <c r="G12" s="165"/>
      <c r="H12" s="162"/>
    </row>
    <row r="13" ht="24" customHeight="1" spans="1:8">
      <c r="A13" s="87"/>
      <c r="B13" s="162"/>
      <c r="C13" s="162"/>
      <c r="D13" s="162"/>
      <c r="E13" s="163" t="s">
        <v>20</v>
      </c>
      <c r="F13" s="165"/>
      <c r="G13" s="165"/>
      <c r="H13" s="162"/>
    </row>
    <row r="14" ht="24" customHeight="1" spans="1:8">
      <c r="A14" s="87"/>
      <c r="B14" s="162"/>
      <c r="C14" s="162"/>
      <c r="D14" s="162"/>
      <c r="E14" s="87" t="s">
        <v>21</v>
      </c>
      <c r="F14" s="166"/>
      <c r="G14" s="166"/>
      <c r="H14" s="162"/>
    </row>
    <row r="15" ht="24" customHeight="1" spans="1:8">
      <c r="A15" s="87"/>
      <c r="B15" s="162"/>
      <c r="C15" s="162"/>
      <c r="D15" s="162"/>
      <c r="E15" s="87" t="s">
        <v>22</v>
      </c>
      <c r="F15" s="167">
        <v>11579.1139</v>
      </c>
      <c r="G15" s="168">
        <v>9266.18</v>
      </c>
      <c r="H15" s="162">
        <f>(G15-F15)/F15*100</f>
        <v>-19.9750509406424</v>
      </c>
    </row>
    <row r="16" ht="24" customHeight="1" spans="1:8">
      <c r="A16" s="87"/>
      <c r="B16" s="162"/>
      <c r="C16" s="162"/>
      <c r="D16" s="162"/>
      <c r="E16" s="163" t="s">
        <v>23</v>
      </c>
      <c r="F16" s="169">
        <v>453</v>
      </c>
      <c r="G16" s="169">
        <v>712.59</v>
      </c>
      <c r="H16" s="162">
        <f>(G16-F16)/F16*100</f>
        <v>57.3046357615894</v>
      </c>
    </row>
    <row r="17" ht="24" customHeight="1" spans="1:8">
      <c r="A17" s="87"/>
      <c r="B17" s="162"/>
      <c r="C17" s="162"/>
      <c r="D17" s="162"/>
      <c r="E17" s="163" t="s">
        <v>24</v>
      </c>
      <c r="F17" s="169"/>
      <c r="G17" s="169"/>
      <c r="H17" s="162"/>
    </row>
    <row r="18" ht="24" customHeight="1" spans="1:8">
      <c r="A18" s="87"/>
      <c r="B18" s="162"/>
      <c r="C18" s="162"/>
      <c r="D18" s="162"/>
      <c r="E18" s="87" t="s">
        <v>25</v>
      </c>
      <c r="F18" s="167"/>
      <c r="G18" s="167">
        <v>40</v>
      </c>
      <c r="H18" s="162"/>
    </row>
    <row r="19" ht="24" customHeight="1" spans="1:8">
      <c r="A19" s="87"/>
      <c r="B19" s="162"/>
      <c r="C19" s="162"/>
      <c r="D19" s="162"/>
      <c r="E19" s="87" t="s">
        <v>26</v>
      </c>
      <c r="F19" s="166"/>
      <c r="G19" s="166"/>
      <c r="H19" s="162"/>
    </row>
    <row r="20" ht="24" customHeight="1" spans="1:8">
      <c r="A20" s="87"/>
      <c r="B20" s="162"/>
      <c r="C20" s="162"/>
      <c r="D20" s="162"/>
      <c r="E20" s="87" t="s">
        <v>27</v>
      </c>
      <c r="F20" s="166"/>
      <c r="G20" s="166"/>
      <c r="H20" s="162"/>
    </row>
    <row r="21" ht="24" customHeight="1" spans="1:8">
      <c r="A21" s="87"/>
      <c r="B21" s="162"/>
      <c r="C21" s="162"/>
      <c r="D21" s="162"/>
      <c r="E21" s="87" t="s">
        <v>28</v>
      </c>
      <c r="F21" s="166"/>
      <c r="G21" s="166"/>
      <c r="H21" s="162"/>
    </row>
    <row r="22" ht="24" customHeight="1" spans="1:8">
      <c r="A22" s="87"/>
      <c r="B22" s="162"/>
      <c r="C22" s="162"/>
      <c r="D22" s="162"/>
      <c r="E22" s="87" t="s">
        <v>29</v>
      </c>
      <c r="F22" s="166"/>
      <c r="G22" s="166"/>
      <c r="H22" s="162"/>
    </row>
    <row r="23" ht="24" customHeight="1" spans="1:8">
      <c r="A23" s="87"/>
      <c r="B23" s="162"/>
      <c r="C23" s="162"/>
      <c r="D23" s="162"/>
      <c r="E23" s="87" t="s">
        <v>30</v>
      </c>
      <c r="F23" s="166"/>
      <c r="G23" s="166"/>
      <c r="H23" s="162"/>
    </row>
    <row r="24" ht="24" customHeight="1" spans="1:8">
      <c r="A24" s="87"/>
      <c r="B24" s="162"/>
      <c r="C24" s="162"/>
      <c r="D24" s="162"/>
      <c r="E24" s="87" t="s">
        <v>31</v>
      </c>
      <c r="F24" s="166"/>
      <c r="G24" s="166"/>
      <c r="H24" s="162"/>
    </row>
    <row r="25" ht="24" customHeight="1" spans="1:8">
      <c r="A25" s="87"/>
      <c r="B25" s="162"/>
      <c r="C25" s="162"/>
      <c r="D25" s="162"/>
      <c r="E25" s="87" t="s">
        <v>32</v>
      </c>
      <c r="F25" s="166">
        <v>35.0367</v>
      </c>
      <c r="G25" s="166">
        <v>35.67</v>
      </c>
      <c r="H25" s="162">
        <f>(G25-F25)/F25*100</f>
        <v>1.80753324371302</v>
      </c>
    </row>
    <row r="26" ht="24" customHeight="1" spans="1:8">
      <c r="A26" s="87"/>
      <c r="B26" s="162"/>
      <c r="C26" s="162"/>
      <c r="D26" s="162"/>
      <c r="E26" s="87" t="s">
        <v>33</v>
      </c>
      <c r="F26" s="166"/>
      <c r="G26" s="166"/>
      <c r="H26" s="162"/>
    </row>
    <row r="27" ht="24" customHeight="1" spans="1:8">
      <c r="A27" s="87"/>
      <c r="B27" s="162"/>
      <c r="C27" s="162"/>
      <c r="D27" s="162"/>
      <c r="E27" s="87" t="s">
        <v>34</v>
      </c>
      <c r="F27" s="166">
        <v>42</v>
      </c>
      <c r="G27" s="166">
        <v>35</v>
      </c>
      <c r="H27" s="162">
        <f>(G27-F27)/F27*100</f>
        <v>-16.6666666666667</v>
      </c>
    </row>
    <row r="28" ht="24" customHeight="1" spans="1:8">
      <c r="A28" s="87"/>
      <c r="B28" s="162"/>
      <c r="C28" s="162"/>
      <c r="D28" s="162"/>
      <c r="E28" s="104"/>
      <c r="F28" s="170"/>
      <c r="G28" s="170"/>
      <c r="H28" s="162"/>
    </row>
    <row r="29" ht="24" customHeight="1" spans="1:8">
      <c r="A29" s="63" t="s">
        <v>35</v>
      </c>
      <c r="B29" s="162">
        <f>SUM(B8:B28)</f>
        <v>12109.7286</v>
      </c>
      <c r="C29" s="162">
        <f>SUM(C8:C28)</f>
        <v>10094.24</v>
      </c>
      <c r="D29" s="162">
        <f>(C29-B29)/B29*100</f>
        <v>-16.6435488901048</v>
      </c>
      <c r="E29" s="63" t="s">
        <v>36</v>
      </c>
      <c r="F29" s="166">
        <f>SUM(F8:F28)</f>
        <v>12109.7286</v>
      </c>
      <c r="G29" s="166">
        <f>SUM(G8:G28)</f>
        <v>10094.24</v>
      </c>
      <c r="H29" s="162">
        <f>(G29-F29)/F29*100</f>
        <v>-16.6435488901048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J11" sqref="J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204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206</v>
      </c>
      <c r="B4" s="31" t="s">
        <v>207</v>
      </c>
      <c r="C4" s="31" t="s">
        <v>208</v>
      </c>
      <c r="D4" s="31" t="s">
        <v>209</v>
      </c>
      <c r="E4" s="8" t="s">
        <v>210</v>
      </c>
      <c r="F4" s="8"/>
      <c r="G4" s="8"/>
      <c r="H4" s="8"/>
      <c r="I4" s="8"/>
      <c r="J4" s="8"/>
      <c r="K4" s="8"/>
      <c r="L4" s="8"/>
      <c r="M4" s="8"/>
      <c r="N4" s="40" t="s">
        <v>211</v>
      </c>
    </row>
    <row r="5" ht="37.5" customHeight="1" spans="1:14">
      <c r="A5" s="9"/>
      <c r="B5" s="31"/>
      <c r="C5" s="31"/>
      <c r="D5" s="31"/>
      <c r="E5" s="10" t="s">
        <v>212</v>
      </c>
      <c r="F5" s="8" t="s">
        <v>40</v>
      </c>
      <c r="G5" s="8"/>
      <c r="H5" s="8"/>
      <c r="I5" s="8"/>
      <c r="J5" s="41"/>
      <c r="K5" s="41"/>
      <c r="L5" s="23" t="s">
        <v>213</v>
      </c>
      <c r="M5" s="23" t="s">
        <v>214</v>
      </c>
      <c r="N5" s="42"/>
    </row>
    <row r="6" ht="78.75" customHeight="1" spans="1:14">
      <c r="A6" s="13"/>
      <c r="B6" s="31"/>
      <c r="C6" s="31"/>
      <c r="D6" s="31"/>
      <c r="E6" s="10"/>
      <c r="F6" s="14" t="s">
        <v>215</v>
      </c>
      <c r="G6" s="10" t="s">
        <v>216</v>
      </c>
      <c r="H6" s="10" t="s">
        <v>217</v>
      </c>
      <c r="I6" s="10" t="s">
        <v>218</v>
      </c>
      <c r="J6" s="10" t="s">
        <v>219</v>
      </c>
      <c r="K6" s="24" t="s">
        <v>220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221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2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224</v>
      </c>
      <c r="B4" s="7" t="s">
        <v>225</v>
      </c>
      <c r="C4" s="8" t="s">
        <v>210</v>
      </c>
      <c r="D4" s="8"/>
      <c r="E4" s="8"/>
      <c r="F4" s="8"/>
      <c r="G4" s="8"/>
      <c r="H4" s="8"/>
      <c r="I4" s="8"/>
      <c r="J4" s="8"/>
      <c r="K4" s="8"/>
      <c r="L4" s="7" t="s">
        <v>124</v>
      </c>
    </row>
    <row r="5" ht="25.5" customHeight="1" spans="1:12">
      <c r="A5" s="9"/>
      <c r="B5" s="9"/>
      <c r="C5" s="10" t="s">
        <v>212</v>
      </c>
      <c r="D5" s="11" t="s">
        <v>226</v>
      </c>
      <c r="E5" s="12"/>
      <c r="F5" s="12"/>
      <c r="G5" s="12"/>
      <c r="H5" s="12"/>
      <c r="I5" s="22"/>
      <c r="J5" s="23" t="s">
        <v>213</v>
      </c>
      <c r="K5" s="23" t="s">
        <v>214</v>
      </c>
      <c r="L5" s="9"/>
    </row>
    <row r="6" ht="81" customHeight="1" spans="1:12">
      <c r="A6" s="13"/>
      <c r="B6" s="13"/>
      <c r="C6" s="10"/>
      <c r="D6" s="14" t="s">
        <v>215</v>
      </c>
      <c r="E6" s="10" t="s">
        <v>216</v>
      </c>
      <c r="F6" s="10" t="s">
        <v>217</v>
      </c>
      <c r="G6" s="10" t="s">
        <v>218</v>
      </c>
      <c r="H6" s="10" t="s">
        <v>219</v>
      </c>
      <c r="I6" s="24" t="s">
        <v>227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228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showGridLines="0" showZeros="0" workbookViewId="0">
      <selection activeCell="G11" sqref="G11"/>
    </sheetView>
  </sheetViews>
  <sheetFormatPr defaultColWidth="6.875" defaultRowHeight="11.25" outlineLevelCol="6"/>
  <cols>
    <col min="1" max="1" width="14.25" style="60" customWidth="1"/>
    <col min="2" max="2" width="30.5" style="60" customWidth="1"/>
    <col min="3" max="3" width="14.75" style="60" customWidth="1"/>
    <col min="4" max="4" width="15.125" style="60" customWidth="1"/>
    <col min="5" max="5" width="12.875" style="60" customWidth="1"/>
    <col min="6" max="6" width="12" style="60" customWidth="1"/>
    <col min="7" max="7" width="13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5"/>
      <c r="E1" s="75"/>
      <c r="F1" s="75"/>
      <c r="G1" s="75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36" t="s">
        <v>2</v>
      </c>
    </row>
    <row r="4" ht="26.25" customHeight="1" spans="1:7">
      <c r="A4" s="63" t="s">
        <v>39</v>
      </c>
      <c r="B4" s="63"/>
      <c r="C4" s="152" t="s">
        <v>35</v>
      </c>
      <c r="D4" s="153" t="s">
        <v>40</v>
      </c>
      <c r="E4" s="153" t="s">
        <v>41</v>
      </c>
      <c r="F4" s="153" t="s">
        <v>42</v>
      </c>
      <c r="G4" s="152" t="s">
        <v>43</v>
      </c>
    </row>
    <row r="5" s="59" customFormat="1" ht="47.25" customHeight="1" spans="1:7">
      <c r="A5" s="63" t="s">
        <v>44</v>
      </c>
      <c r="B5" s="63" t="s">
        <v>45</v>
      </c>
      <c r="C5" s="154"/>
      <c r="D5" s="153"/>
      <c r="E5" s="153"/>
      <c r="F5" s="153"/>
      <c r="G5" s="154"/>
    </row>
    <row r="6" s="59" customFormat="1" ht="18" customHeight="1" spans="1:7">
      <c r="A6" s="135"/>
      <c r="B6" s="141" t="s">
        <v>46</v>
      </c>
      <c r="C6" s="155">
        <f>D6+E6</f>
        <v>10094.2375</v>
      </c>
      <c r="D6" s="143">
        <f>D7+D10+D42+D53+D56</f>
        <v>10059.2375</v>
      </c>
      <c r="E6" s="143">
        <f>E59</f>
        <v>35</v>
      </c>
      <c r="F6" s="156"/>
      <c r="G6" s="157"/>
    </row>
    <row r="7" s="59" customFormat="1" ht="18" customHeight="1" spans="1:7">
      <c r="A7" s="144">
        <v>201</v>
      </c>
      <c r="B7" s="145" t="s">
        <v>47</v>
      </c>
      <c r="C7" s="146">
        <f>D7+E7</f>
        <v>4.8</v>
      </c>
      <c r="D7" s="115">
        <v>4.8</v>
      </c>
      <c r="E7" s="115"/>
      <c r="F7" s="115"/>
      <c r="G7" s="115"/>
    </row>
    <row r="8" s="59" customFormat="1" ht="18" customHeight="1" spans="1:7">
      <c r="A8" s="147">
        <v>20132</v>
      </c>
      <c r="B8" s="148" t="s">
        <v>48</v>
      </c>
      <c r="C8" s="146">
        <f t="shared" ref="C8:C39" si="0">D8+E8</f>
        <v>4.8</v>
      </c>
      <c r="D8" s="115">
        <v>4.8</v>
      </c>
      <c r="E8" s="115"/>
      <c r="F8" s="115"/>
      <c r="G8" s="115"/>
    </row>
    <row r="9" s="59" customFormat="1" ht="18" customHeight="1" spans="1:7">
      <c r="A9" s="147">
        <v>2013299</v>
      </c>
      <c r="B9" s="148" t="s">
        <v>49</v>
      </c>
      <c r="C9" s="146">
        <f t="shared" si="0"/>
        <v>4.8</v>
      </c>
      <c r="D9" s="115">
        <v>4.8</v>
      </c>
      <c r="E9" s="115"/>
      <c r="F9" s="115"/>
      <c r="G9" s="115"/>
    </row>
    <row r="10" s="59" customFormat="1" ht="18" customHeight="1" spans="1:7">
      <c r="A10" s="65">
        <v>208</v>
      </c>
      <c r="B10" s="145" t="s">
        <v>50</v>
      </c>
      <c r="C10" s="158">
        <f t="shared" si="0"/>
        <v>9266.1818</v>
      </c>
      <c r="D10" s="113">
        <f>D11+D14+D18+D21+D25+D29+D32+D35+D38+D40</f>
        <v>9266.1818</v>
      </c>
      <c r="E10" s="115"/>
      <c r="F10" s="115"/>
      <c r="G10" s="115"/>
    </row>
    <row r="11" s="59" customFormat="1" ht="18" customHeight="1" spans="1:7">
      <c r="A11" s="69">
        <v>20802</v>
      </c>
      <c r="B11" s="148" t="s">
        <v>51</v>
      </c>
      <c r="C11" s="146">
        <f t="shared" si="0"/>
        <v>559.0306</v>
      </c>
      <c r="D11" s="115">
        <v>559.0306</v>
      </c>
      <c r="E11" s="115"/>
      <c r="F11" s="115"/>
      <c r="G11" s="115"/>
    </row>
    <row r="12" customFormat="1" ht="18" customHeight="1" spans="1:7">
      <c r="A12" s="69">
        <v>2080201</v>
      </c>
      <c r="B12" s="148" t="s">
        <v>52</v>
      </c>
      <c r="C12" s="146">
        <f t="shared" si="0"/>
        <v>100.9043</v>
      </c>
      <c r="D12" s="115">
        <v>100.9043</v>
      </c>
      <c r="E12" s="115"/>
      <c r="F12" s="115"/>
      <c r="G12" s="115"/>
    </row>
    <row r="13" customFormat="1" ht="18" customHeight="1" spans="1:7">
      <c r="A13" s="69">
        <v>2080299</v>
      </c>
      <c r="B13" s="148" t="s">
        <v>53</v>
      </c>
      <c r="C13" s="146">
        <f t="shared" si="0"/>
        <v>458.1263</v>
      </c>
      <c r="D13" s="130">
        <v>458.1263</v>
      </c>
      <c r="E13" s="130"/>
      <c r="F13" s="130"/>
      <c r="G13" s="130"/>
    </row>
    <row r="14" customFormat="1" ht="18" customHeight="1" spans="1:7">
      <c r="A14" s="69">
        <v>20805</v>
      </c>
      <c r="B14" s="148" t="s">
        <v>54</v>
      </c>
      <c r="C14" s="146">
        <f t="shared" si="0"/>
        <v>111.0435</v>
      </c>
      <c r="D14" s="130">
        <v>111.0435</v>
      </c>
      <c r="E14" s="130"/>
      <c r="F14" s="130"/>
      <c r="G14" s="130"/>
    </row>
    <row r="15" customFormat="1" ht="18" customHeight="1" spans="1:7">
      <c r="A15" s="69">
        <v>2080504</v>
      </c>
      <c r="B15" s="148" t="s">
        <v>55</v>
      </c>
      <c r="C15" s="146">
        <f t="shared" si="0"/>
        <v>17.9901</v>
      </c>
      <c r="D15" s="130">
        <v>17.9901</v>
      </c>
      <c r="E15" s="130"/>
      <c r="F15" s="130"/>
      <c r="G15" s="130"/>
    </row>
    <row r="16" customFormat="1" ht="18" customHeight="1" spans="1:7">
      <c r="A16" s="69">
        <v>2080505</v>
      </c>
      <c r="B16" s="148" t="s">
        <v>56</v>
      </c>
      <c r="C16" s="146">
        <f t="shared" si="0"/>
        <v>89.1746</v>
      </c>
      <c r="D16" s="130">
        <v>89.1746</v>
      </c>
      <c r="E16" s="130"/>
      <c r="F16" s="130"/>
      <c r="G16" s="130"/>
    </row>
    <row r="17" ht="18" customHeight="1" spans="1:7">
      <c r="A17" s="69">
        <v>2080506</v>
      </c>
      <c r="B17" s="148" t="s">
        <v>57</v>
      </c>
      <c r="C17" s="146">
        <f t="shared" si="0"/>
        <v>3.8788</v>
      </c>
      <c r="D17" s="130">
        <v>3.8788</v>
      </c>
      <c r="E17" s="130"/>
      <c r="F17" s="130"/>
      <c r="G17" s="130"/>
    </row>
    <row r="18" ht="18" customHeight="1" spans="1:7">
      <c r="A18" s="69">
        <v>20808</v>
      </c>
      <c r="B18" s="148" t="s">
        <v>58</v>
      </c>
      <c r="C18" s="146">
        <f t="shared" si="0"/>
        <v>2384.8785</v>
      </c>
      <c r="D18" s="130">
        <v>2384.8785</v>
      </c>
      <c r="E18" s="130"/>
      <c r="F18" s="130"/>
      <c r="G18" s="130"/>
    </row>
    <row r="19" ht="18" customHeight="1" spans="1:7">
      <c r="A19" s="69">
        <v>2080805</v>
      </c>
      <c r="B19" s="148" t="s">
        <v>59</v>
      </c>
      <c r="C19" s="146">
        <f t="shared" si="0"/>
        <v>1340.5293</v>
      </c>
      <c r="D19" s="130">
        <v>1340.5293</v>
      </c>
      <c r="E19" s="130"/>
      <c r="F19" s="130"/>
      <c r="G19" s="130"/>
    </row>
    <row r="20" ht="18" customHeight="1" spans="1:7">
      <c r="A20" s="69">
        <v>2080899</v>
      </c>
      <c r="B20" s="148" t="s">
        <v>60</v>
      </c>
      <c r="C20" s="146">
        <f t="shared" si="0"/>
        <v>1044.3492</v>
      </c>
      <c r="D20" s="159">
        <v>1044.3492</v>
      </c>
      <c r="E20" s="159"/>
      <c r="F20" s="159"/>
      <c r="G20" s="159"/>
    </row>
    <row r="21" ht="18" customHeight="1" spans="1:7">
      <c r="A21" s="69">
        <v>20809</v>
      </c>
      <c r="B21" s="148" t="s">
        <v>61</v>
      </c>
      <c r="C21" s="146">
        <f t="shared" si="0"/>
        <v>295.9</v>
      </c>
      <c r="D21" s="159">
        <v>295.9</v>
      </c>
      <c r="E21" s="159"/>
      <c r="F21" s="159"/>
      <c r="G21" s="159"/>
    </row>
    <row r="22" ht="18" customHeight="1" spans="1:7">
      <c r="A22" s="69">
        <v>2080901</v>
      </c>
      <c r="B22" s="148" t="s">
        <v>62</v>
      </c>
      <c r="C22" s="146">
        <f t="shared" si="0"/>
        <v>176.4</v>
      </c>
      <c r="D22" s="159">
        <v>176.4</v>
      </c>
      <c r="E22" s="159"/>
      <c r="F22" s="159"/>
      <c r="G22" s="159"/>
    </row>
    <row r="23" ht="18" customHeight="1" spans="1:7">
      <c r="A23" s="69">
        <v>2080902</v>
      </c>
      <c r="B23" s="148" t="s">
        <v>63</v>
      </c>
      <c r="C23" s="146">
        <f t="shared" si="0"/>
        <v>115.2</v>
      </c>
      <c r="D23" s="159">
        <v>115.2</v>
      </c>
      <c r="E23" s="159"/>
      <c r="F23" s="159"/>
      <c r="G23" s="159"/>
    </row>
    <row r="24" ht="18" customHeight="1" spans="1:7">
      <c r="A24" s="69">
        <v>2080903</v>
      </c>
      <c r="B24" s="148" t="s">
        <v>64</v>
      </c>
      <c r="C24" s="146">
        <f t="shared" si="0"/>
        <v>4.3</v>
      </c>
      <c r="D24" s="159">
        <v>4.3</v>
      </c>
      <c r="E24" s="159"/>
      <c r="F24" s="159"/>
      <c r="G24" s="159"/>
    </row>
    <row r="25" ht="18" customHeight="1" spans="1:7">
      <c r="A25" s="69">
        <v>20810</v>
      </c>
      <c r="B25" s="148" t="s">
        <v>65</v>
      </c>
      <c r="C25" s="146">
        <f t="shared" si="0"/>
        <v>624.5431</v>
      </c>
      <c r="D25" s="159">
        <v>624.5431</v>
      </c>
      <c r="E25" s="159"/>
      <c r="F25" s="159"/>
      <c r="G25" s="159"/>
    </row>
    <row r="26" ht="18" customHeight="1" spans="1:7">
      <c r="A26" s="69">
        <v>2081001</v>
      </c>
      <c r="B26" s="148" t="s">
        <v>66</v>
      </c>
      <c r="C26" s="146">
        <f t="shared" si="0"/>
        <v>156.22</v>
      </c>
      <c r="D26" s="159">
        <v>156.22</v>
      </c>
      <c r="E26" s="159"/>
      <c r="F26" s="159"/>
      <c r="G26" s="159"/>
    </row>
    <row r="27" ht="18" customHeight="1" spans="1:7">
      <c r="A27" s="69">
        <v>2081002</v>
      </c>
      <c r="B27" s="148" t="s">
        <v>67</v>
      </c>
      <c r="C27" s="146">
        <f t="shared" si="0"/>
        <v>328</v>
      </c>
      <c r="D27" s="159">
        <v>328</v>
      </c>
      <c r="E27" s="159"/>
      <c r="F27" s="159"/>
      <c r="G27" s="159"/>
    </row>
    <row r="28" ht="18" customHeight="1" spans="1:7">
      <c r="A28" s="69">
        <v>2081005</v>
      </c>
      <c r="B28" s="148" t="s">
        <v>68</v>
      </c>
      <c r="C28" s="146">
        <f t="shared" si="0"/>
        <v>140.3231</v>
      </c>
      <c r="D28" s="159">
        <v>140.3231</v>
      </c>
      <c r="E28" s="159"/>
      <c r="F28" s="159"/>
      <c r="G28" s="159"/>
    </row>
    <row r="29" ht="18" customHeight="1" spans="1:7">
      <c r="A29" s="69">
        <v>20819</v>
      </c>
      <c r="B29" s="148" t="s">
        <v>69</v>
      </c>
      <c r="C29" s="146">
        <f t="shared" si="0"/>
        <v>2300</v>
      </c>
      <c r="D29" s="159">
        <v>2300</v>
      </c>
      <c r="E29" s="159"/>
      <c r="F29" s="159"/>
      <c r="G29" s="159"/>
    </row>
    <row r="30" ht="18" customHeight="1" spans="1:7">
      <c r="A30" s="69">
        <v>2081901</v>
      </c>
      <c r="B30" s="148" t="s">
        <v>70</v>
      </c>
      <c r="C30" s="146">
        <f t="shared" si="0"/>
        <v>1000</v>
      </c>
      <c r="D30" s="159">
        <v>1000</v>
      </c>
      <c r="E30" s="159"/>
      <c r="F30" s="159"/>
      <c r="G30" s="159"/>
    </row>
    <row r="31" ht="18" customHeight="1" spans="1:7">
      <c r="A31" s="69">
        <v>2081902</v>
      </c>
      <c r="B31" s="148" t="s">
        <v>71</v>
      </c>
      <c r="C31" s="146">
        <f t="shared" si="0"/>
        <v>1300</v>
      </c>
      <c r="D31" s="159">
        <v>1300</v>
      </c>
      <c r="E31" s="159"/>
      <c r="F31" s="159"/>
      <c r="G31" s="159"/>
    </row>
    <row r="32" ht="18" customHeight="1" spans="1:7">
      <c r="A32" s="69">
        <v>20820</v>
      </c>
      <c r="B32" s="148" t="s">
        <v>72</v>
      </c>
      <c r="C32" s="146">
        <f t="shared" si="0"/>
        <v>586</v>
      </c>
      <c r="D32" s="159">
        <v>586</v>
      </c>
      <c r="E32" s="159"/>
      <c r="F32" s="159"/>
      <c r="G32" s="159"/>
    </row>
    <row r="33" ht="18" customHeight="1" spans="1:7">
      <c r="A33" s="69">
        <v>2082001</v>
      </c>
      <c r="B33" s="148" t="s">
        <v>73</v>
      </c>
      <c r="C33" s="146">
        <f t="shared" si="0"/>
        <v>581</v>
      </c>
      <c r="D33" s="159">
        <v>581</v>
      </c>
      <c r="E33" s="159"/>
      <c r="F33" s="159"/>
      <c r="G33" s="159"/>
    </row>
    <row r="34" ht="18" customHeight="1" spans="1:7">
      <c r="A34" s="69">
        <v>2082002</v>
      </c>
      <c r="B34" s="148" t="s">
        <v>74</v>
      </c>
      <c r="C34" s="146">
        <f t="shared" si="0"/>
        <v>5</v>
      </c>
      <c r="D34" s="159">
        <v>5</v>
      </c>
      <c r="E34" s="159"/>
      <c r="F34" s="159"/>
      <c r="G34" s="159"/>
    </row>
    <row r="35" ht="18" customHeight="1" spans="1:7">
      <c r="A35" s="69">
        <v>20821</v>
      </c>
      <c r="B35" s="148" t="s">
        <v>75</v>
      </c>
      <c r="C35" s="146">
        <f t="shared" si="0"/>
        <v>1717.9332</v>
      </c>
      <c r="D35" s="159">
        <v>1717.9332</v>
      </c>
      <c r="E35" s="159"/>
      <c r="F35" s="159"/>
      <c r="G35" s="159"/>
    </row>
    <row r="36" ht="18" customHeight="1" spans="1:7">
      <c r="A36" s="69">
        <v>2082101</v>
      </c>
      <c r="B36" s="148" t="s">
        <v>76</v>
      </c>
      <c r="C36" s="146">
        <f t="shared" si="0"/>
        <v>443.31</v>
      </c>
      <c r="D36" s="159">
        <v>443.31</v>
      </c>
      <c r="E36" s="159"/>
      <c r="F36" s="159"/>
      <c r="G36" s="159"/>
    </row>
    <row r="37" ht="18" customHeight="1" spans="1:7">
      <c r="A37" s="69">
        <v>2082102</v>
      </c>
      <c r="B37" s="148" t="s">
        <v>77</v>
      </c>
      <c r="C37" s="146">
        <f t="shared" si="0"/>
        <v>1274.6232</v>
      </c>
      <c r="D37" s="159">
        <v>1274.6232</v>
      </c>
      <c r="E37" s="159"/>
      <c r="F37" s="159"/>
      <c r="G37" s="159"/>
    </row>
    <row r="38" ht="18" customHeight="1" spans="1:7">
      <c r="A38" s="69">
        <v>20825</v>
      </c>
      <c r="B38" s="148" t="s">
        <v>78</v>
      </c>
      <c r="C38" s="146">
        <f t="shared" si="0"/>
        <v>682.2329</v>
      </c>
      <c r="D38" s="159">
        <v>682.2329</v>
      </c>
      <c r="E38" s="159"/>
      <c r="F38" s="159"/>
      <c r="G38" s="159"/>
    </row>
    <row r="39" ht="18" customHeight="1" spans="1:7">
      <c r="A39" s="69">
        <v>2082502</v>
      </c>
      <c r="B39" s="148" t="s">
        <v>79</v>
      </c>
      <c r="C39" s="146">
        <f t="shared" si="0"/>
        <v>682.2329</v>
      </c>
      <c r="D39" s="159">
        <v>682.2329</v>
      </c>
      <c r="E39" s="159"/>
      <c r="F39" s="159"/>
      <c r="G39" s="159"/>
    </row>
    <row r="40" ht="18" customHeight="1" spans="1:7">
      <c r="A40" s="69">
        <v>20828</v>
      </c>
      <c r="B40" s="148" t="s">
        <v>80</v>
      </c>
      <c r="C40" s="146">
        <f t="shared" ref="C40:C61" si="1">D40+E40</f>
        <v>4.62</v>
      </c>
      <c r="D40" s="159">
        <v>4.62</v>
      </c>
      <c r="E40" s="159"/>
      <c r="F40" s="159"/>
      <c r="G40" s="159"/>
    </row>
    <row r="41" ht="18" customHeight="1" spans="1:7">
      <c r="A41" s="69">
        <v>2082804</v>
      </c>
      <c r="B41" s="148" t="s">
        <v>81</v>
      </c>
      <c r="C41" s="146">
        <f t="shared" si="1"/>
        <v>4.62</v>
      </c>
      <c r="D41" s="159">
        <v>4.62</v>
      </c>
      <c r="E41" s="159"/>
      <c r="F41" s="159"/>
      <c r="G41" s="159"/>
    </row>
    <row r="42" ht="18" customHeight="1" spans="1:7">
      <c r="A42" s="65">
        <v>210</v>
      </c>
      <c r="B42" s="145" t="s">
        <v>82</v>
      </c>
      <c r="C42" s="158">
        <f t="shared" si="1"/>
        <v>712.5859</v>
      </c>
      <c r="D42" s="160">
        <v>712.5859</v>
      </c>
      <c r="E42" s="159"/>
      <c r="F42" s="159"/>
      <c r="G42" s="159"/>
    </row>
    <row r="43" ht="18" customHeight="1" spans="1:7">
      <c r="A43" s="69">
        <v>21011</v>
      </c>
      <c r="B43" s="148" t="s">
        <v>83</v>
      </c>
      <c r="C43" s="146">
        <f t="shared" si="1"/>
        <v>30.1424</v>
      </c>
      <c r="D43" s="159">
        <v>30.1424</v>
      </c>
      <c r="E43" s="159"/>
      <c r="F43" s="159"/>
      <c r="G43" s="159"/>
    </row>
    <row r="44" ht="18" customHeight="1" spans="1:7">
      <c r="A44" s="69">
        <v>2101101</v>
      </c>
      <c r="B44" s="148" t="s">
        <v>84</v>
      </c>
      <c r="C44" s="146">
        <f t="shared" si="1"/>
        <v>6.7801</v>
      </c>
      <c r="D44" s="159">
        <v>6.7801</v>
      </c>
      <c r="E44" s="159"/>
      <c r="F44" s="159"/>
      <c r="G44" s="159"/>
    </row>
    <row r="45" ht="18" customHeight="1" spans="1:7">
      <c r="A45" s="69">
        <v>2101102</v>
      </c>
      <c r="B45" s="148" t="s">
        <v>85</v>
      </c>
      <c r="C45" s="146">
        <f t="shared" si="1"/>
        <v>19.9723</v>
      </c>
      <c r="D45" s="159">
        <v>19.9723</v>
      </c>
      <c r="E45" s="159"/>
      <c r="F45" s="159"/>
      <c r="G45" s="159"/>
    </row>
    <row r="46" ht="18" customHeight="1" spans="1:7">
      <c r="A46" s="69">
        <v>2101103</v>
      </c>
      <c r="B46" s="148" t="s">
        <v>86</v>
      </c>
      <c r="C46" s="146">
        <f t="shared" si="1"/>
        <v>3.39</v>
      </c>
      <c r="D46" s="159">
        <v>3.39</v>
      </c>
      <c r="E46" s="159"/>
      <c r="F46" s="159"/>
      <c r="G46" s="159"/>
    </row>
    <row r="47" ht="18" customHeight="1" spans="1:7">
      <c r="A47" s="69">
        <v>21013</v>
      </c>
      <c r="B47" s="148" t="s">
        <v>87</v>
      </c>
      <c r="C47" s="146">
        <f t="shared" si="1"/>
        <v>515</v>
      </c>
      <c r="D47" s="159">
        <v>515</v>
      </c>
      <c r="E47" s="159"/>
      <c r="F47" s="159"/>
      <c r="G47" s="159"/>
    </row>
    <row r="48" ht="18" customHeight="1" spans="1:7">
      <c r="A48" s="69">
        <v>2101301</v>
      </c>
      <c r="B48" s="148" t="s">
        <v>88</v>
      </c>
      <c r="C48" s="146">
        <f t="shared" si="1"/>
        <v>515</v>
      </c>
      <c r="D48" s="159">
        <v>515</v>
      </c>
      <c r="E48" s="159"/>
      <c r="F48" s="159"/>
      <c r="G48" s="159"/>
    </row>
    <row r="49" ht="18" customHeight="1" spans="1:7">
      <c r="A49" s="69">
        <v>21014</v>
      </c>
      <c r="B49" s="148" t="s">
        <v>89</v>
      </c>
      <c r="C49" s="146">
        <f t="shared" si="1"/>
        <v>85</v>
      </c>
      <c r="D49" s="159">
        <v>85</v>
      </c>
      <c r="E49" s="159"/>
      <c r="F49" s="159"/>
      <c r="G49" s="159"/>
    </row>
    <row r="50" ht="18" customHeight="1" spans="1:7">
      <c r="A50" s="69">
        <v>2101401</v>
      </c>
      <c r="B50" s="148" t="s">
        <v>90</v>
      </c>
      <c r="C50" s="146">
        <f t="shared" si="1"/>
        <v>85</v>
      </c>
      <c r="D50" s="159">
        <v>85</v>
      </c>
      <c r="E50" s="159"/>
      <c r="F50" s="159"/>
      <c r="G50" s="159"/>
    </row>
    <row r="51" ht="18" customHeight="1" spans="1:7">
      <c r="A51" s="69">
        <v>21016</v>
      </c>
      <c r="B51" s="148" t="s">
        <v>91</v>
      </c>
      <c r="C51" s="146">
        <f t="shared" si="1"/>
        <v>82.4435</v>
      </c>
      <c r="D51" s="159">
        <v>82.4435</v>
      </c>
      <c r="E51" s="159"/>
      <c r="F51" s="159"/>
      <c r="G51" s="159"/>
    </row>
    <row r="52" ht="18" customHeight="1" spans="1:7">
      <c r="A52" s="69">
        <v>2101601</v>
      </c>
      <c r="B52" s="148" t="s">
        <v>92</v>
      </c>
      <c r="C52" s="146">
        <f t="shared" si="1"/>
        <v>82.4435</v>
      </c>
      <c r="D52" s="159">
        <v>82.4435</v>
      </c>
      <c r="E52" s="159"/>
      <c r="F52" s="159"/>
      <c r="G52" s="159"/>
    </row>
    <row r="53" ht="18" customHeight="1" spans="1:7">
      <c r="A53" s="65">
        <v>212</v>
      </c>
      <c r="B53" s="145" t="s">
        <v>93</v>
      </c>
      <c r="C53" s="158">
        <f t="shared" si="1"/>
        <v>40</v>
      </c>
      <c r="D53" s="160">
        <v>40</v>
      </c>
      <c r="E53" s="159"/>
      <c r="F53" s="159"/>
      <c r="G53" s="159"/>
    </row>
    <row r="54" ht="18" customHeight="1" spans="1:7">
      <c r="A54" s="69">
        <v>21201</v>
      </c>
      <c r="B54" s="148" t="s">
        <v>94</v>
      </c>
      <c r="C54" s="146">
        <f t="shared" si="1"/>
        <v>40</v>
      </c>
      <c r="D54" s="159">
        <v>40</v>
      </c>
      <c r="E54" s="159"/>
      <c r="F54" s="159"/>
      <c r="G54" s="159"/>
    </row>
    <row r="55" ht="18" customHeight="1" spans="1:7">
      <c r="A55" s="69">
        <v>2120199</v>
      </c>
      <c r="B55" s="148" t="s">
        <v>95</v>
      </c>
      <c r="C55" s="146">
        <f t="shared" si="1"/>
        <v>40</v>
      </c>
      <c r="D55" s="159">
        <v>40</v>
      </c>
      <c r="E55" s="159"/>
      <c r="F55" s="159"/>
      <c r="G55" s="159"/>
    </row>
    <row r="56" ht="18" customHeight="1" spans="1:7">
      <c r="A56" s="65">
        <v>221</v>
      </c>
      <c r="B56" s="145" t="s">
        <v>96</v>
      </c>
      <c r="C56" s="158">
        <f t="shared" si="1"/>
        <v>35.6698</v>
      </c>
      <c r="D56" s="160">
        <v>35.6698</v>
      </c>
      <c r="E56" s="159"/>
      <c r="F56" s="159"/>
      <c r="G56" s="159"/>
    </row>
    <row r="57" ht="18" customHeight="1" spans="1:7">
      <c r="A57" s="69">
        <v>22102</v>
      </c>
      <c r="B57" s="148" t="s">
        <v>97</v>
      </c>
      <c r="C57" s="146">
        <f t="shared" si="1"/>
        <v>35.6698</v>
      </c>
      <c r="D57" s="159">
        <v>35.6698</v>
      </c>
      <c r="E57" s="159"/>
      <c r="F57" s="159"/>
      <c r="G57" s="159"/>
    </row>
    <row r="58" ht="18" customHeight="1" spans="1:7">
      <c r="A58" s="69">
        <v>2210201</v>
      </c>
      <c r="B58" s="149" t="s">
        <v>98</v>
      </c>
      <c r="C58" s="146">
        <f t="shared" si="1"/>
        <v>35.6698</v>
      </c>
      <c r="D58" s="159">
        <v>35.6698</v>
      </c>
      <c r="E58" s="159"/>
      <c r="F58" s="159"/>
      <c r="G58" s="159"/>
    </row>
    <row r="59" ht="18" customHeight="1" spans="1:7">
      <c r="A59" s="150">
        <v>229</v>
      </c>
      <c r="B59" s="151" t="s">
        <v>99</v>
      </c>
      <c r="C59" s="158">
        <f t="shared" si="1"/>
        <v>35</v>
      </c>
      <c r="D59" s="160"/>
      <c r="E59" s="158">
        <v>35</v>
      </c>
      <c r="F59" s="159"/>
      <c r="G59" s="159"/>
    </row>
    <row r="60" ht="18" customHeight="1" spans="1:7">
      <c r="A60" s="114">
        <v>22960</v>
      </c>
      <c r="B60" s="149" t="s">
        <v>100</v>
      </c>
      <c r="C60" s="146">
        <f t="shared" si="1"/>
        <v>35</v>
      </c>
      <c r="D60" s="159"/>
      <c r="E60" s="146">
        <v>35</v>
      </c>
      <c r="F60" s="159"/>
      <c r="G60" s="159"/>
    </row>
    <row r="61" ht="19" customHeight="1" spans="1:7">
      <c r="A61" s="114">
        <v>2296013</v>
      </c>
      <c r="B61" s="149" t="s">
        <v>101</v>
      </c>
      <c r="C61" s="146">
        <f t="shared" si="1"/>
        <v>35</v>
      </c>
      <c r="D61" s="159"/>
      <c r="E61" s="146">
        <v>35</v>
      </c>
      <c r="F61" s="159"/>
      <c r="G61" s="159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showGridLines="0" showZeros="0" workbookViewId="0">
      <selection activeCell="D7" sqref="D7"/>
    </sheetView>
  </sheetViews>
  <sheetFormatPr defaultColWidth="6.875" defaultRowHeight="11.25" outlineLevelCol="4"/>
  <cols>
    <col min="1" max="1" width="13.875" style="60" customWidth="1"/>
    <col min="2" max="2" width="31.625" style="60" customWidth="1"/>
    <col min="3" max="3" width="18" style="60" customWidth="1"/>
    <col min="4" max="4" width="18.25" style="60" customWidth="1"/>
    <col min="5" max="5" width="15.875" style="60" customWidth="1"/>
    <col min="6" max="16384" width="6.875" style="60"/>
  </cols>
  <sheetData>
    <row r="1" ht="16.5" customHeight="1" spans="1:5">
      <c r="A1" s="44" t="s">
        <v>102</v>
      </c>
      <c r="B1" s="45"/>
      <c r="C1" s="45"/>
      <c r="D1" s="75"/>
      <c r="E1" s="75"/>
    </row>
    <row r="2" ht="16.5" customHeight="1" spans="1:5">
      <c r="A2" s="45"/>
      <c r="B2" s="45"/>
      <c r="C2" s="45"/>
      <c r="D2" s="75"/>
      <c r="E2" s="75"/>
    </row>
    <row r="3" ht="29.25" customHeight="1" spans="1:5">
      <c r="A3" s="61" t="s">
        <v>103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36" t="s">
        <v>2</v>
      </c>
    </row>
    <row r="5" ht="26.25" customHeight="1" spans="1:5">
      <c r="A5" s="137" t="s">
        <v>39</v>
      </c>
      <c r="B5" s="138"/>
      <c r="C5" s="139" t="s">
        <v>36</v>
      </c>
      <c r="D5" s="139" t="s">
        <v>104</v>
      </c>
      <c r="E5" s="139" t="s">
        <v>105</v>
      </c>
    </row>
    <row r="6" s="59" customFormat="1" ht="27.75" customHeight="1" spans="1:5">
      <c r="A6" s="63" t="s">
        <v>44</v>
      </c>
      <c r="B6" s="63" t="s">
        <v>45</v>
      </c>
      <c r="C6" s="140"/>
      <c r="D6" s="140"/>
      <c r="E6" s="140"/>
    </row>
    <row r="7" s="59" customFormat="1" ht="18" customHeight="1" spans="1:5">
      <c r="A7" s="135"/>
      <c r="B7" s="141" t="s">
        <v>46</v>
      </c>
      <c r="C7" s="142">
        <v>10094.2375</v>
      </c>
      <c r="D7" s="143">
        <f>D8+D11+D43+D54+D57</f>
        <v>784.2798</v>
      </c>
      <c r="E7" s="143">
        <f>E8+E11+E43+E54+E57+E60</f>
        <v>9309.9517</v>
      </c>
    </row>
    <row r="8" s="59" customFormat="1" ht="18" customHeight="1" spans="1:5">
      <c r="A8" s="144">
        <v>201</v>
      </c>
      <c r="B8" s="145" t="s">
        <v>47</v>
      </c>
      <c r="C8" s="146">
        <v>4.8</v>
      </c>
      <c r="D8" s="115"/>
      <c r="E8" s="115">
        <v>4.8</v>
      </c>
    </row>
    <row r="9" s="59" customFormat="1" ht="18" customHeight="1" spans="1:5">
      <c r="A9" s="147">
        <v>20132</v>
      </c>
      <c r="B9" s="148" t="s">
        <v>48</v>
      </c>
      <c r="C9" s="146">
        <v>4.8</v>
      </c>
      <c r="D9" s="115"/>
      <c r="E9" s="115">
        <v>4.8</v>
      </c>
    </row>
    <row r="10" s="59" customFormat="1" ht="18" customHeight="1" spans="1:5">
      <c r="A10" s="147">
        <v>2013299</v>
      </c>
      <c r="B10" s="148" t="s">
        <v>49</v>
      </c>
      <c r="C10" s="146">
        <v>4.8</v>
      </c>
      <c r="D10" s="115"/>
      <c r="E10" s="115">
        <v>4.8</v>
      </c>
    </row>
    <row r="11" customFormat="1" ht="18" customHeight="1" spans="1:5">
      <c r="A11" s="65">
        <v>208</v>
      </c>
      <c r="B11" s="145" t="s">
        <v>50</v>
      </c>
      <c r="C11" s="146">
        <v>9266.1818</v>
      </c>
      <c r="D11" s="115">
        <f>D12+D15+D19+D22+D26+D30+D33+D36+D39+D41</f>
        <v>638.55</v>
      </c>
      <c r="E11" s="115">
        <f>E12+E15+E19+E22+E26+E30+E33+E36+E39+E41</f>
        <v>8627.6217</v>
      </c>
    </row>
    <row r="12" customFormat="1" ht="18" customHeight="1" spans="1:5">
      <c r="A12" s="69">
        <v>20802</v>
      </c>
      <c r="B12" s="148" t="s">
        <v>51</v>
      </c>
      <c r="C12" s="146">
        <v>559.0306</v>
      </c>
      <c r="D12" s="115">
        <v>386.04</v>
      </c>
      <c r="E12" s="115">
        <v>172.99</v>
      </c>
    </row>
    <row r="13" customFormat="1" ht="18" customHeight="1" spans="1:5">
      <c r="A13" s="69">
        <v>2080201</v>
      </c>
      <c r="B13" s="148" t="s">
        <v>52</v>
      </c>
      <c r="C13" s="146">
        <v>100.9043</v>
      </c>
      <c r="D13" s="115">
        <v>99.6543</v>
      </c>
      <c r="E13" s="115">
        <v>1.25</v>
      </c>
    </row>
    <row r="14" ht="18" customHeight="1" spans="1:5">
      <c r="A14" s="69">
        <v>2080299</v>
      </c>
      <c r="B14" s="148" t="s">
        <v>53</v>
      </c>
      <c r="C14" s="146">
        <v>458.1263</v>
      </c>
      <c r="D14" s="115">
        <v>286.3863</v>
      </c>
      <c r="E14" s="115">
        <v>171.74</v>
      </c>
    </row>
    <row r="15" ht="18" customHeight="1" spans="1:5">
      <c r="A15" s="69">
        <v>20805</v>
      </c>
      <c r="B15" s="148" t="s">
        <v>54</v>
      </c>
      <c r="C15" s="146">
        <v>111.0435</v>
      </c>
      <c r="D15" s="115">
        <v>111.04</v>
      </c>
      <c r="E15" s="115"/>
    </row>
    <row r="16" ht="18" customHeight="1" spans="1:5">
      <c r="A16" s="69">
        <v>2080504</v>
      </c>
      <c r="B16" s="148" t="s">
        <v>55</v>
      </c>
      <c r="C16" s="146">
        <v>17.9901</v>
      </c>
      <c r="D16" s="115">
        <v>17.9901</v>
      </c>
      <c r="E16" s="115"/>
    </row>
    <row r="17" ht="18" customHeight="1" spans="1:5">
      <c r="A17" s="69">
        <v>2080505</v>
      </c>
      <c r="B17" s="148" t="s">
        <v>56</v>
      </c>
      <c r="C17" s="146">
        <v>89.1746</v>
      </c>
      <c r="D17" s="115">
        <v>89.1746</v>
      </c>
      <c r="E17" s="115"/>
    </row>
    <row r="18" ht="18" customHeight="1" spans="1:5">
      <c r="A18" s="69">
        <v>2080506</v>
      </c>
      <c r="B18" s="148" t="s">
        <v>57</v>
      </c>
      <c r="C18" s="146">
        <v>3.8788</v>
      </c>
      <c r="D18" s="118">
        <v>3.8788</v>
      </c>
      <c r="E18" s="118"/>
    </row>
    <row r="19" ht="18" customHeight="1" spans="1:5">
      <c r="A19" s="69">
        <v>20808</v>
      </c>
      <c r="B19" s="148" t="s">
        <v>58</v>
      </c>
      <c r="C19" s="146">
        <v>2384.8785</v>
      </c>
      <c r="D19" s="118"/>
      <c r="E19" s="118">
        <v>2384.8785</v>
      </c>
    </row>
    <row r="20" ht="18" customHeight="1" spans="1:5">
      <c r="A20" s="69">
        <v>2080805</v>
      </c>
      <c r="B20" s="148" t="s">
        <v>59</v>
      </c>
      <c r="C20" s="146">
        <v>1340.5293</v>
      </c>
      <c r="D20" s="118"/>
      <c r="E20" s="118">
        <v>1340.5293</v>
      </c>
    </row>
    <row r="21" ht="18" customHeight="1" spans="1:5">
      <c r="A21" s="69">
        <v>2080899</v>
      </c>
      <c r="B21" s="148" t="s">
        <v>60</v>
      </c>
      <c r="C21" s="146">
        <v>1044.3492</v>
      </c>
      <c r="D21" s="118"/>
      <c r="E21" s="118">
        <v>1044.3492</v>
      </c>
    </row>
    <row r="22" ht="18" customHeight="1" spans="1:5">
      <c r="A22" s="69">
        <v>20809</v>
      </c>
      <c r="B22" s="148" t="s">
        <v>61</v>
      </c>
      <c r="C22" s="146">
        <v>295.9</v>
      </c>
      <c r="D22" s="118"/>
      <c r="E22" s="118">
        <v>295.9</v>
      </c>
    </row>
    <row r="23" ht="18" customHeight="1" spans="1:5">
      <c r="A23" s="69">
        <v>2080901</v>
      </c>
      <c r="B23" s="148" t="s">
        <v>62</v>
      </c>
      <c r="C23" s="146">
        <v>176.4</v>
      </c>
      <c r="D23" s="118"/>
      <c r="E23" s="118">
        <v>176.4</v>
      </c>
    </row>
    <row r="24" ht="18" customHeight="1" spans="1:5">
      <c r="A24" s="69">
        <v>2080902</v>
      </c>
      <c r="B24" s="148" t="s">
        <v>63</v>
      </c>
      <c r="C24" s="146">
        <v>115.2</v>
      </c>
      <c r="D24" s="118"/>
      <c r="E24" s="118">
        <v>115.2</v>
      </c>
    </row>
    <row r="25" ht="18" customHeight="1" spans="1:5">
      <c r="A25" s="69">
        <v>2080903</v>
      </c>
      <c r="B25" s="148" t="s">
        <v>64</v>
      </c>
      <c r="C25" s="146">
        <v>4.3</v>
      </c>
      <c r="D25" s="118"/>
      <c r="E25" s="118">
        <v>4.3</v>
      </c>
    </row>
    <row r="26" ht="18" customHeight="1" spans="1:5">
      <c r="A26" s="69">
        <v>20810</v>
      </c>
      <c r="B26" s="148" t="s">
        <v>65</v>
      </c>
      <c r="C26" s="146">
        <v>624.5431</v>
      </c>
      <c r="D26" s="118">
        <v>140.32</v>
      </c>
      <c r="E26" s="118">
        <v>484.22</v>
      </c>
    </row>
    <row r="27" ht="18" customHeight="1" spans="1:5">
      <c r="A27" s="69">
        <v>2081001</v>
      </c>
      <c r="B27" s="148" t="s">
        <v>66</v>
      </c>
      <c r="C27" s="146">
        <v>156.22</v>
      </c>
      <c r="D27" s="118"/>
      <c r="E27" s="118">
        <v>156.22</v>
      </c>
    </row>
    <row r="28" ht="18" customHeight="1" spans="1:5">
      <c r="A28" s="69">
        <v>2081002</v>
      </c>
      <c r="B28" s="148" t="s">
        <v>67</v>
      </c>
      <c r="C28" s="146">
        <v>328</v>
      </c>
      <c r="D28" s="118"/>
      <c r="E28" s="118">
        <v>328</v>
      </c>
    </row>
    <row r="29" ht="18" customHeight="1" spans="1:5">
      <c r="A29" s="69">
        <v>2081005</v>
      </c>
      <c r="B29" s="148" t="s">
        <v>68</v>
      </c>
      <c r="C29" s="146">
        <v>140.3231</v>
      </c>
      <c r="D29" s="118">
        <v>140.3231</v>
      </c>
      <c r="E29" s="118"/>
    </row>
    <row r="30" ht="18" customHeight="1" spans="1:5">
      <c r="A30" s="69">
        <v>20819</v>
      </c>
      <c r="B30" s="148" t="s">
        <v>69</v>
      </c>
      <c r="C30" s="146">
        <v>2300</v>
      </c>
      <c r="D30" s="118"/>
      <c r="E30" s="118">
        <v>2300</v>
      </c>
    </row>
    <row r="31" ht="18" customHeight="1" spans="1:5">
      <c r="A31" s="69">
        <v>2081901</v>
      </c>
      <c r="B31" s="148" t="s">
        <v>70</v>
      </c>
      <c r="C31" s="146">
        <v>1000</v>
      </c>
      <c r="D31" s="118"/>
      <c r="E31" s="118">
        <v>1000</v>
      </c>
    </row>
    <row r="32" ht="18" customHeight="1" spans="1:5">
      <c r="A32" s="69">
        <v>2081902</v>
      </c>
      <c r="B32" s="148" t="s">
        <v>71</v>
      </c>
      <c r="C32" s="146">
        <v>1300</v>
      </c>
      <c r="D32" s="118"/>
      <c r="E32" s="118">
        <v>1300</v>
      </c>
    </row>
    <row r="33" ht="18" customHeight="1" spans="1:5">
      <c r="A33" s="69">
        <v>20820</v>
      </c>
      <c r="B33" s="148" t="s">
        <v>72</v>
      </c>
      <c r="C33" s="146">
        <v>586</v>
      </c>
      <c r="D33" s="118"/>
      <c r="E33" s="118">
        <v>586</v>
      </c>
    </row>
    <row r="34" ht="18" customHeight="1" spans="1:5">
      <c r="A34" s="69">
        <v>2082001</v>
      </c>
      <c r="B34" s="148" t="s">
        <v>73</v>
      </c>
      <c r="C34" s="146">
        <v>581</v>
      </c>
      <c r="D34" s="118"/>
      <c r="E34" s="118">
        <v>581</v>
      </c>
    </row>
    <row r="35" ht="18" customHeight="1" spans="1:5">
      <c r="A35" s="69">
        <v>2082002</v>
      </c>
      <c r="B35" s="148" t="s">
        <v>74</v>
      </c>
      <c r="C35" s="146">
        <v>5</v>
      </c>
      <c r="D35" s="118"/>
      <c r="E35" s="118">
        <v>5</v>
      </c>
    </row>
    <row r="36" ht="18" customHeight="1" spans="1:5">
      <c r="A36" s="69">
        <v>20821</v>
      </c>
      <c r="B36" s="148" t="s">
        <v>75</v>
      </c>
      <c r="C36" s="146">
        <v>1717.9332</v>
      </c>
      <c r="D36" s="118"/>
      <c r="E36" s="118">
        <v>1717.9332</v>
      </c>
    </row>
    <row r="37" ht="18" customHeight="1" spans="1:5">
      <c r="A37" s="69">
        <v>2082101</v>
      </c>
      <c r="B37" s="148" t="s">
        <v>76</v>
      </c>
      <c r="C37" s="146">
        <v>443.31</v>
      </c>
      <c r="D37" s="118"/>
      <c r="E37" s="118">
        <v>443.31</v>
      </c>
    </row>
    <row r="38" ht="18" customHeight="1" spans="1:5">
      <c r="A38" s="69">
        <v>2082102</v>
      </c>
      <c r="B38" s="148" t="s">
        <v>77</v>
      </c>
      <c r="C38" s="146">
        <v>1274.6232</v>
      </c>
      <c r="D38" s="118"/>
      <c r="E38" s="118">
        <v>1274.6232</v>
      </c>
    </row>
    <row r="39" ht="18" customHeight="1" spans="1:5">
      <c r="A39" s="69">
        <v>20825</v>
      </c>
      <c r="B39" s="148" t="s">
        <v>78</v>
      </c>
      <c r="C39" s="146">
        <v>682.2329</v>
      </c>
      <c r="D39" s="118">
        <v>1.15</v>
      </c>
      <c r="E39" s="118">
        <v>681.08</v>
      </c>
    </row>
    <row r="40" ht="18" customHeight="1" spans="1:5">
      <c r="A40" s="69">
        <v>2082502</v>
      </c>
      <c r="B40" s="148" t="s">
        <v>79</v>
      </c>
      <c r="C40" s="146">
        <v>682.2329</v>
      </c>
      <c r="D40" s="118">
        <v>1.152</v>
      </c>
      <c r="E40" s="118">
        <v>681.08</v>
      </c>
    </row>
    <row r="41" ht="18" customHeight="1" spans="1:5">
      <c r="A41" s="69">
        <v>20828</v>
      </c>
      <c r="B41" s="148" t="s">
        <v>80</v>
      </c>
      <c r="C41" s="146">
        <v>4.62</v>
      </c>
      <c r="D41" s="118"/>
      <c r="E41" s="118">
        <v>4.62</v>
      </c>
    </row>
    <row r="42" ht="18" customHeight="1" spans="1:5">
      <c r="A42" s="69">
        <v>2082804</v>
      </c>
      <c r="B42" s="148" t="s">
        <v>81</v>
      </c>
      <c r="C42" s="146">
        <v>4.62</v>
      </c>
      <c r="D42" s="118"/>
      <c r="E42" s="118">
        <v>4.62</v>
      </c>
    </row>
    <row r="43" ht="18" customHeight="1" spans="1:5">
      <c r="A43" s="65">
        <v>210</v>
      </c>
      <c r="B43" s="145" t="s">
        <v>82</v>
      </c>
      <c r="C43" s="146">
        <v>712.5859</v>
      </c>
      <c r="D43" s="118">
        <f>D44+D48+D50+D52</f>
        <v>110.06</v>
      </c>
      <c r="E43" s="118">
        <v>602.53</v>
      </c>
    </row>
    <row r="44" ht="18" customHeight="1" spans="1:5">
      <c r="A44" s="69">
        <v>21011</v>
      </c>
      <c r="B44" s="148" t="s">
        <v>83</v>
      </c>
      <c r="C44" s="146">
        <v>30.1424</v>
      </c>
      <c r="D44" s="118">
        <v>30.14</v>
      </c>
      <c r="E44" s="118"/>
    </row>
    <row r="45" ht="18" customHeight="1" spans="1:5">
      <c r="A45" s="69">
        <v>2101101</v>
      </c>
      <c r="B45" s="148" t="s">
        <v>84</v>
      </c>
      <c r="C45" s="146">
        <v>6.7801</v>
      </c>
      <c r="D45" s="118">
        <v>6.7801</v>
      </c>
      <c r="E45" s="118"/>
    </row>
    <row r="46" ht="18" customHeight="1" spans="1:5">
      <c r="A46" s="69">
        <v>2101102</v>
      </c>
      <c r="B46" s="148" t="s">
        <v>85</v>
      </c>
      <c r="C46" s="146">
        <v>19.9723</v>
      </c>
      <c r="D46" s="118">
        <v>19.9723</v>
      </c>
      <c r="E46" s="118"/>
    </row>
    <row r="47" ht="18" customHeight="1" spans="1:5">
      <c r="A47" s="69">
        <v>2101103</v>
      </c>
      <c r="B47" s="148" t="s">
        <v>86</v>
      </c>
      <c r="C47" s="146">
        <v>3.39</v>
      </c>
      <c r="D47" s="118">
        <v>3.39</v>
      </c>
      <c r="E47" s="118"/>
    </row>
    <row r="48" ht="18" customHeight="1" spans="1:5">
      <c r="A48" s="69">
        <v>21013</v>
      </c>
      <c r="B48" s="148" t="s">
        <v>87</v>
      </c>
      <c r="C48" s="146">
        <v>515</v>
      </c>
      <c r="D48" s="118"/>
      <c r="E48" s="118">
        <v>515</v>
      </c>
    </row>
    <row r="49" ht="18" customHeight="1" spans="1:5">
      <c r="A49" s="69">
        <v>2101301</v>
      </c>
      <c r="B49" s="148" t="s">
        <v>88</v>
      </c>
      <c r="C49" s="146">
        <v>515</v>
      </c>
      <c r="D49" s="118"/>
      <c r="E49" s="118">
        <v>515</v>
      </c>
    </row>
    <row r="50" ht="18" customHeight="1" spans="1:5">
      <c r="A50" s="69">
        <v>21014</v>
      </c>
      <c r="B50" s="148" t="s">
        <v>89</v>
      </c>
      <c r="C50" s="146">
        <v>85</v>
      </c>
      <c r="D50" s="118"/>
      <c r="E50" s="118">
        <v>85</v>
      </c>
    </row>
    <row r="51" ht="18" customHeight="1" spans="1:5">
      <c r="A51" s="69">
        <v>2101401</v>
      </c>
      <c r="B51" s="148" t="s">
        <v>90</v>
      </c>
      <c r="C51" s="146">
        <v>85</v>
      </c>
      <c r="D51" s="118"/>
      <c r="E51" s="118">
        <v>85</v>
      </c>
    </row>
    <row r="52" ht="18" customHeight="1" spans="1:5">
      <c r="A52" s="69">
        <v>21016</v>
      </c>
      <c r="B52" s="148" t="s">
        <v>91</v>
      </c>
      <c r="C52" s="146">
        <v>82.4435</v>
      </c>
      <c r="D52" s="118">
        <v>79.92</v>
      </c>
      <c r="E52" s="118">
        <v>2.52</v>
      </c>
    </row>
    <row r="53" ht="18" customHeight="1" spans="1:5">
      <c r="A53" s="69">
        <v>2101601</v>
      </c>
      <c r="B53" s="148" t="s">
        <v>92</v>
      </c>
      <c r="C53" s="146">
        <v>82.4435</v>
      </c>
      <c r="D53" s="118">
        <v>79.9235</v>
      </c>
      <c r="E53" s="118">
        <v>2.52</v>
      </c>
    </row>
    <row r="54" ht="18" customHeight="1" spans="1:5">
      <c r="A54" s="65">
        <v>212</v>
      </c>
      <c r="B54" s="145" t="s">
        <v>93</v>
      </c>
      <c r="C54" s="146">
        <v>40</v>
      </c>
      <c r="D54" s="118"/>
      <c r="E54" s="118">
        <v>40</v>
      </c>
    </row>
    <row r="55" ht="18" customHeight="1" spans="1:5">
      <c r="A55" s="69">
        <v>21201</v>
      </c>
      <c r="B55" s="148" t="s">
        <v>94</v>
      </c>
      <c r="C55" s="146">
        <v>40</v>
      </c>
      <c r="D55" s="118"/>
      <c r="E55" s="118">
        <v>40</v>
      </c>
    </row>
    <row r="56" ht="18" customHeight="1" spans="1:5">
      <c r="A56" s="69">
        <v>2120199</v>
      </c>
      <c r="B56" s="148" t="s">
        <v>95</v>
      </c>
      <c r="C56" s="146">
        <v>40</v>
      </c>
      <c r="D56" s="118"/>
      <c r="E56" s="118">
        <v>40</v>
      </c>
    </row>
    <row r="57" ht="18" customHeight="1" spans="1:5">
      <c r="A57" s="65">
        <v>221</v>
      </c>
      <c r="B57" s="145" t="s">
        <v>96</v>
      </c>
      <c r="C57" s="146">
        <v>35.6698</v>
      </c>
      <c r="D57" s="146">
        <v>35.6698</v>
      </c>
      <c r="E57" s="118"/>
    </row>
    <row r="58" ht="18" customHeight="1" spans="1:5">
      <c r="A58" s="69">
        <v>22102</v>
      </c>
      <c r="B58" s="148" t="s">
        <v>97</v>
      </c>
      <c r="C58" s="146">
        <v>35.6698</v>
      </c>
      <c r="D58" s="146">
        <v>35.6698</v>
      </c>
      <c r="E58" s="118"/>
    </row>
    <row r="59" ht="18" customHeight="1" spans="1:5">
      <c r="A59" s="69">
        <v>2210201</v>
      </c>
      <c r="B59" s="149" t="s">
        <v>98</v>
      </c>
      <c r="C59" s="146">
        <v>35.6698</v>
      </c>
      <c r="D59" s="146">
        <v>35.6698</v>
      </c>
      <c r="E59" s="118"/>
    </row>
    <row r="60" ht="18" customHeight="1" spans="1:5">
      <c r="A60" s="150">
        <v>229</v>
      </c>
      <c r="B60" s="151" t="s">
        <v>99</v>
      </c>
      <c r="C60" s="146">
        <v>35</v>
      </c>
      <c r="D60" s="118"/>
      <c r="E60" s="118">
        <v>35</v>
      </c>
    </row>
    <row r="61" ht="18" customHeight="1" spans="1:5">
      <c r="A61" s="114">
        <v>22960</v>
      </c>
      <c r="B61" s="149" t="s">
        <v>100</v>
      </c>
      <c r="C61" s="146">
        <v>35</v>
      </c>
      <c r="D61" s="118"/>
      <c r="E61" s="118">
        <v>35</v>
      </c>
    </row>
    <row r="62" ht="18" customHeight="1" spans="1:5">
      <c r="A62" s="114">
        <v>2296013</v>
      </c>
      <c r="B62" s="149" t="s">
        <v>101</v>
      </c>
      <c r="C62" s="146">
        <v>35</v>
      </c>
      <c r="D62" s="118"/>
      <c r="E62" s="118">
        <v>35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12" sqref="D12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106</v>
      </c>
      <c r="B1" s="126"/>
      <c r="C1" s="126"/>
      <c r="D1" s="126"/>
      <c r="E1" s="126"/>
      <c r="F1" s="127"/>
    </row>
    <row r="2" ht="18.75" customHeight="1" spans="1:6">
      <c r="A2" s="128"/>
      <c r="B2" s="126"/>
      <c r="C2" s="126"/>
      <c r="D2" s="126"/>
      <c r="E2" s="126"/>
      <c r="F2" s="127"/>
    </row>
    <row r="3" ht="21" customHeight="1" spans="1:6">
      <c r="A3" s="81" t="s">
        <v>107</v>
      </c>
      <c r="B3" s="81"/>
      <c r="C3" s="81"/>
      <c r="D3" s="81"/>
      <c r="E3" s="81"/>
      <c r="F3" s="81"/>
    </row>
    <row r="4" ht="14.25" customHeight="1" spans="1:6">
      <c r="A4" s="129"/>
      <c r="B4" s="129"/>
      <c r="C4" s="129"/>
      <c r="D4" s="129"/>
      <c r="E4" s="129"/>
      <c r="F4" s="83" t="s">
        <v>2</v>
      </c>
    </row>
    <row r="5" ht="24" customHeight="1" spans="1:6">
      <c r="A5" s="171" t="s">
        <v>3</v>
      </c>
      <c r="B5" s="63"/>
      <c r="C5" s="171" t="s">
        <v>4</v>
      </c>
      <c r="D5" s="63"/>
      <c r="E5" s="63"/>
      <c r="F5" s="63"/>
    </row>
    <row r="6" ht="24" customHeight="1" spans="1:6">
      <c r="A6" s="171" t="s">
        <v>5</v>
      </c>
      <c r="B6" s="171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108</v>
      </c>
      <c r="E7" s="63" t="s">
        <v>40</v>
      </c>
      <c r="F7" s="63" t="s">
        <v>109</v>
      </c>
    </row>
    <row r="8" ht="20" customHeight="1" spans="1:6">
      <c r="A8" s="114" t="s">
        <v>11</v>
      </c>
      <c r="B8" s="115">
        <v>10059.24</v>
      </c>
      <c r="C8" s="69" t="s">
        <v>12</v>
      </c>
      <c r="D8" s="70">
        <v>4.8</v>
      </c>
      <c r="E8" s="70">
        <v>4.8</v>
      </c>
      <c r="F8" s="115"/>
    </row>
    <row r="9" ht="20" customHeight="1" spans="1:6">
      <c r="A9" s="114" t="s">
        <v>13</v>
      </c>
      <c r="B9" s="115">
        <v>35</v>
      </c>
      <c r="C9" s="69" t="s">
        <v>14</v>
      </c>
      <c r="D9" s="70"/>
      <c r="E9" s="70"/>
      <c r="F9" s="115"/>
    </row>
    <row r="10" ht="20" customHeight="1" spans="1:6">
      <c r="A10" s="114"/>
      <c r="B10" s="130"/>
      <c r="C10" s="69" t="s">
        <v>16</v>
      </c>
      <c r="D10" s="70"/>
      <c r="E10" s="70"/>
      <c r="F10" s="115"/>
    </row>
    <row r="11" ht="20" customHeight="1" spans="1:6">
      <c r="A11" s="114"/>
      <c r="B11" s="130"/>
      <c r="C11" s="114" t="s">
        <v>18</v>
      </c>
      <c r="D11" s="130"/>
      <c r="E11" s="130"/>
      <c r="F11" s="115"/>
    </row>
    <row r="12" ht="20" customHeight="1" spans="1:6">
      <c r="A12" s="114"/>
      <c r="B12" s="130"/>
      <c r="C12" s="69" t="s">
        <v>19</v>
      </c>
      <c r="D12" s="70"/>
      <c r="E12" s="70"/>
      <c r="F12" s="115"/>
    </row>
    <row r="13" ht="20" customHeight="1" spans="1:6">
      <c r="A13" s="114"/>
      <c r="B13" s="130"/>
      <c r="C13" s="69" t="s">
        <v>20</v>
      </c>
      <c r="D13" s="70"/>
      <c r="E13" s="70"/>
      <c r="F13" s="115"/>
    </row>
    <row r="14" ht="20" customHeight="1" spans="1:6">
      <c r="A14" s="114"/>
      <c r="B14" s="130"/>
      <c r="C14" s="114" t="s">
        <v>21</v>
      </c>
      <c r="D14" s="130"/>
      <c r="E14" s="130"/>
      <c r="F14" s="130"/>
    </row>
    <row r="15" ht="20" customHeight="1" spans="1:6">
      <c r="A15" s="114"/>
      <c r="B15" s="130"/>
      <c r="C15" s="114" t="s">
        <v>22</v>
      </c>
      <c r="D15" s="131">
        <v>9266.18</v>
      </c>
      <c r="E15" s="130">
        <v>9266.18</v>
      </c>
      <c r="F15" s="130"/>
    </row>
    <row r="16" ht="20" customHeight="1" spans="1:6">
      <c r="A16" s="114"/>
      <c r="B16" s="130"/>
      <c r="C16" s="69" t="s">
        <v>23</v>
      </c>
      <c r="D16" s="132">
        <v>712.59</v>
      </c>
      <c r="E16" s="70">
        <v>712.59</v>
      </c>
      <c r="F16" s="130"/>
    </row>
    <row r="17" ht="20" customHeight="1" spans="1:6">
      <c r="A17" s="114"/>
      <c r="B17" s="130"/>
      <c r="C17" s="69" t="s">
        <v>24</v>
      </c>
      <c r="D17" s="132"/>
      <c r="E17" s="70"/>
      <c r="F17" s="130"/>
    </row>
    <row r="18" ht="20" customHeight="1" spans="1:6">
      <c r="A18" s="114"/>
      <c r="B18" s="130"/>
      <c r="C18" s="114" t="s">
        <v>25</v>
      </c>
      <c r="D18" s="133">
        <v>40</v>
      </c>
      <c r="E18" s="130">
        <v>40</v>
      </c>
      <c r="F18" s="130"/>
    </row>
    <row r="19" ht="20" customHeight="1" spans="1:6">
      <c r="A19" s="114"/>
      <c r="B19" s="130"/>
      <c r="C19" s="114" t="s">
        <v>26</v>
      </c>
      <c r="D19" s="130"/>
      <c r="E19" s="130"/>
      <c r="F19" s="130"/>
    </row>
    <row r="20" ht="20" customHeight="1" spans="1:6">
      <c r="A20" s="114"/>
      <c r="B20" s="130"/>
      <c r="C20" s="114" t="s">
        <v>27</v>
      </c>
      <c r="D20" s="130"/>
      <c r="E20" s="130"/>
      <c r="F20" s="130"/>
    </row>
    <row r="21" ht="20" customHeight="1" spans="1:6">
      <c r="A21" s="114"/>
      <c r="B21" s="130"/>
      <c r="C21" s="114" t="s">
        <v>28</v>
      </c>
      <c r="D21" s="130"/>
      <c r="E21" s="130"/>
      <c r="F21" s="130"/>
    </row>
    <row r="22" ht="20" customHeight="1" spans="1:6">
      <c r="A22" s="114"/>
      <c r="B22" s="130"/>
      <c r="C22" s="114" t="s">
        <v>29</v>
      </c>
      <c r="D22" s="130"/>
      <c r="E22" s="130"/>
      <c r="F22" s="130"/>
    </row>
    <row r="23" ht="20" customHeight="1" spans="1:6">
      <c r="A23" s="114"/>
      <c r="B23" s="130"/>
      <c r="C23" s="114" t="s">
        <v>30</v>
      </c>
      <c r="D23" s="130"/>
      <c r="E23" s="130"/>
      <c r="F23" s="130"/>
    </row>
    <row r="24" ht="20" customHeight="1" spans="1:6">
      <c r="A24" s="114"/>
      <c r="B24" s="130"/>
      <c r="C24" s="114" t="s">
        <v>31</v>
      </c>
      <c r="D24" s="130"/>
      <c r="E24" s="130"/>
      <c r="F24" s="130"/>
    </row>
    <row r="25" ht="20" customHeight="1" spans="1:6">
      <c r="A25" s="114"/>
      <c r="B25" s="130"/>
      <c r="C25" s="114" t="s">
        <v>32</v>
      </c>
      <c r="D25" s="130">
        <v>35.67</v>
      </c>
      <c r="E25" s="130">
        <v>35.67</v>
      </c>
      <c r="F25" s="130"/>
    </row>
    <row r="26" ht="20" customHeight="1" spans="1:6">
      <c r="A26" s="114"/>
      <c r="B26" s="130"/>
      <c r="C26" s="114" t="s">
        <v>33</v>
      </c>
      <c r="D26" s="130"/>
      <c r="E26" s="130"/>
      <c r="F26" s="130"/>
    </row>
    <row r="27" ht="20" customHeight="1" spans="1:6">
      <c r="A27" s="114"/>
      <c r="B27" s="130"/>
      <c r="C27" s="114" t="s">
        <v>34</v>
      </c>
      <c r="D27" s="130">
        <v>35</v>
      </c>
      <c r="E27" s="134"/>
      <c r="F27" s="130">
        <v>35</v>
      </c>
    </row>
    <row r="28" ht="20" customHeight="1" spans="1:6">
      <c r="A28" s="114"/>
      <c r="B28" s="130"/>
      <c r="C28" s="114"/>
      <c r="D28" s="130"/>
      <c r="E28" s="130"/>
      <c r="F28" s="130"/>
    </row>
    <row r="29" ht="20" customHeight="1" spans="1:6">
      <c r="A29" s="135" t="s">
        <v>35</v>
      </c>
      <c r="B29" s="115">
        <f>SUM(B8:B28)</f>
        <v>10094.24</v>
      </c>
      <c r="C29" s="135" t="s">
        <v>36</v>
      </c>
      <c r="D29" s="115">
        <f>SUM(D8:D28)</f>
        <v>10094.24</v>
      </c>
      <c r="E29" s="115">
        <f>SUM(E8:E28)</f>
        <v>10059.24</v>
      </c>
      <c r="F29" s="115">
        <f>SUM(F8:F28)</f>
        <v>35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showGridLines="0" showZeros="0" topLeftCell="A19" workbookViewId="0">
      <selection activeCell="B29" sqref="B29"/>
    </sheetView>
  </sheetViews>
  <sheetFormatPr defaultColWidth="6.875" defaultRowHeight="11.25"/>
  <cols>
    <col min="1" max="1" width="11.625" style="60" customWidth="1"/>
    <col min="2" max="2" width="30.1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110</v>
      </c>
      <c r="B1" s="45"/>
      <c r="C1" s="45"/>
      <c r="D1" s="45"/>
      <c r="E1" s="45"/>
      <c r="F1" s="45"/>
      <c r="G1" s="45"/>
      <c r="H1" s="45"/>
      <c r="I1" s="75"/>
      <c r="J1" s="75"/>
      <c r="K1" s="75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5"/>
      <c r="J2" s="75"/>
      <c r="K2" s="75"/>
    </row>
    <row r="3" ht="29.25" customHeight="1" spans="1:11">
      <c r="A3" s="61" t="s">
        <v>111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107"/>
      <c r="B4" s="107"/>
      <c r="C4" s="107"/>
      <c r="D4" s="107"/>
      <c r="E4" s="107"/>
      <c r="F4" s="107"/>
      <c r="G4" s="107"/>
      <c r="H4" s="107"/>
      <c r="I4" s="107"/>
      <c r="J4" s="76" t="s">
        <v>2</v>
      </c>
      <c r="K4" s="76"/>
    </row>
    <row r="5" ht="26.25" customHeight="1" spans="1:11">
      <c r="A5" s="63" t="s">
        <v>39</v>
      </c>
      <c r="B5" s="63"/>
      <c r="C5" s="63" t="s">
        <v>112</v>
      </c>
      <c r="D5" s="63"/>
      <c r="E5" s="63"/>
      <c r="F5" s="63" t="s">
        <v>113</v>
      </c>
      <c r="G5" s="63"/>
      <c r="H5" s="63"/>
      <c r="I5" s="63" t="s">
        <v>114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115</v>
      </c>
      <c r="D6" s="63" t="s">
        <v>104</v>
      </c>
      <c r="E6" s="63" t="s">
        <v>105</v>
      </c>
      <c r="F6" s="63" t="s">
        <v>115</v>
      </c>
      <c r="G6" s="63" t="s">
        <v>104</v>
      </c>
      <c r="H6" s="63" t="s">
        <v>105</v>
      </c>
      <c r="I6" s="63" t="s">
        <v>115</v>
      </c>
      <c r="J6" s="63" t="s">
        <v>104</v>
      </c>
      <c r="K6" s="63" t="s">
        <v>105</v>
      </c>
    </row>
    <row r="7" s="59" customFormat="1" ht="18" customHeight="1" spans="1:11">
      <c r="A7" s="64"/>
      <c r="B7" s="65" t="s">
        <v>46</v>
      </c>
      <c r="C7" s="108">
        <v>12067.7286</v>
      </c>
      <c r="D7" s="108">
        <v>750.7743</v>
      </c>
      <c r="E7" s="108">
        <v>11316.9543</v>
      </c>
      <c r="F7" s="108">
        <v>10094.2375</v>
      </c>
      <c r="G7" s="108">
        <v>784.2798</v>
      </c>
      <c r="H7" s="108">
        <v>9309.9517</v>
      </c>
      <c r="I7" s="113">
        <f>(F7-C7)/C7*100</f>
        <v>-16.3534594240046</v>
      </c>
      <c r="J7" s="113">
        <f>(G7-D7)/D7*100</f>
        <v>4.46279261290643</v>
      </c>
      <c r="K7" s="113">
        <f>(H7-E7)/E7*100</f>
        <v>-17.7344764924959</v>
      </c>
    </row>
    <row r="8" s="59" customFormat="1" ht="18" customHeight="1" spans="1:11">
      <c r="A8" s="109">
        <v>201</v>
      </c>
      <c r="B8" s="65" t="s">
        <v>47</v>
      </c>
      <c r="C8" s="108">
        <v>0.578</v>
      </c>
      <c r="D8" s="108"/>
      <c r="E8" s="108">
        <v>0.578</v>
      </c>
      <c r="F8" s="108">
        <v>4.8</v>
      </c>
      <c r="G8" s="108"/>
      <c r="H8" s="108">
        <v>4.8</v>
      </c>
      <c r="I8" s="113">
        <f t="shared" ref="I8:I39" si="0">(F8-C8)/C8*100</f>
        <v>730.449826989619</v>
      </c>
      <c r="J8" s="113"/>
      <c r="K8" s="113">
        <f t="shared" ref="K8:K39" si="1">(H8-E8)/E8*100</f>
        <v>730.449826989619</v>
      </c>
    </row>
    <row r="9" s="59" customFormat="1" ht="18" customHeight="1" spans="1:11">
      <c r="A9" s="110">
        <v>20132</v>
      </c>
      <c r="B9" s="69" t="s">
        <v>48</v>
      </c>
      <c r="C9" s="111">
        <v>0.578</v>
      </c>
      <c r="D9" s="111"/>
      <c r="E9" s="111">
        <v>0.578</v>
      </c>
      <c r="F9" s="111">
        <v>4.8</v>
      </c>
      <c r="G9" s="111"/>
      <c r="H9" s="111">
        <v>4.8</v>
      </c>
      <c r="I9" s="115">
        <f t="shared" si="0"/>
        <v>730.449826989619</v>
      </c>
      <c r="J9" s="115"/>
      <c r="K9" s="115">
        <f t="shared" si="1"/>
        <v>730.449826989619</v>
      </c>
    </row>
    <row r="10" s="59" customFormat="1" ht="18" customHeight="1" spans="1:11">
      <c r="A10" s="69">
        <v>2013299</v>
      </c>
      <c r="B10" s="69" t="s">
        <v>49</v>
      </c>
      <c r="C10" s="111">
        <v>0.578</v>
      </c>
      <c r="D10" s="111"/>
      <c r="E10" s="111">
        <v>0.578</v>
      </c>
      <c r="F10" s="111">
        <v>4.8</v>
      </c>
      <c r="G10" s="111"/>
      <c r="H10" s="111">
        <v>4.8</v>
      </c>
      <c r="I10" s="115">
        <f t="shared" si="0"/>
        <v>730.449826989619</v>
      </c>
      <c r="J10" s="115"/>
      <c r="K10" s="115">
        <f t="shared" si="1"/>
        <v>730.449826989619</v>
      </c>
    </row>
    <row r="11" s="59" customFormat="1" ht="18" customHeight="1" spans="1:11">
      <c r="A11" s="65">
        <v>208</v>
      </c>
      <c r="B11" s="112" t="s">
        <v>50</v>
      </c>
      <c r="C11" s="113">
        <v>11579.1139</v>
      </c>
      <c r="D11" s="113">
        <v>715.7376</v>
      </c>
      <c r="E11" s="113">
        <v>10863.3763</v>
      </c>
      <c r="F11" s="113">
        <v>9266.1818</v>
      </c>
      <c r="G11" s="113">
        <v>638.55</v>
      </c>
      <c r="H11" s="113">
        <v>8627.6217</v>
      </c>
      <c r="I11" s="113">
        <f t="shared" si="0"/>
        <v>-19.9750353954114</v>
      </c>
      <c r="J11" s="113">
        <f>(G11-D11)/D11*100</f>
        <v>-10.7843433124095</v>
      </c>
      <c r="K11" s="113">
        <f t="shared" si="1"/>
        <v>-20.5806605447332</v>
      </c>
    </row>
    <row r="12" customFormat="1" ht="18" customHeight="1" spans="1:11">
      <c r="A12" s="69">
        <v>20802</v>
      </c>
      <c r="B12" s="114" t="s">
        <v>51</v>
      </c>
      <c r="C12" s="115">
        <v>559.9665</v>
      </c>
      <c r="D12" s="115">
        <v>483.9665</v>
      </c>
      <c r="E12" s="115">
        <v>76</v>
      </c>
      <c r="F12" s="115">
        <v>559.0306</v>
      </c>
      <c r="G12" s="115">
        <v>386.04</v>
      </c>
      <c r="H12" s="115">
        <v>172.99</v>
      </c>
      <c r="I12" s="115">
        <f t="shared" si="0"/>
        <v>-0.16713499825435</v>
      </c>
      <c r="J12" s="115">
        <f>(G12-D12)/D12*100</f>
        <v>-20.2341484379601</v>
      </c>
      <c r="K12" s="115">
        <f t="shared" si="1"/>
        <v>127.618421052632</v>
      </c>
    </row>
    <row r="13" ht="18" customHeight="1" spans="1:11">
      <c r="A13" s="69">
        <v>2080201</v>
      </c>
      <c r="B13" s="69" t="s">
        <v>52</v>
      </c>
      <c r="C13" s="111">
        <v>117.7498</v>
      </c>
      <c r="D13" s="111">
        <v>117.7498</v>
      </c>
      <c r="E13" s="111"/>
      <c r="F13" s="111">
        <v>100.9043</v>
      </c>
      <c r="G13" s="111">
        <v>99.6543</v>
      </c>
      <c r="H13" s="111">
        <v>1.25</v>
      </c>
      <c r="I13" s="115">
        <f t="shared" si="0"/>
        <v>-14.3061814117731</v>
      </c>
      <c r="J13" s="115">
        <f>(G13-D13)/D13*100</f>
        <v>-15.3677543401348</v>
      </c>
      <c r="K13" s="115"/>
    </row>
    <row r="14" ht="18" customHeight="1" spans="1:11">
      <c r="A14" s="69">
        <v>2080207</v>
      </c>
      <c r="B14" s="69" t="s">
        <v>116</v>
      </c>
      <c r="C14" s="111">
        <v>21</v>
      </c>
      <c r="D14" s="111"/>
      <c r="E14" s="111">
        <v>21</v>
      </c>
      <c r="F14" s="111"/>
      <c r="G14" s="111"/>
      <c r="H14" s="111"/>
      <c r="I14" s="115">
        <f t="shared" si="0"/>
        <v>-100</v>
      </c>
      <c r="J14" s="115"/>
      <c r="K14" s="115">
        <f t="shared" si="1"/>
        <v>-100</v>
      </c>
    </row>
    <row r="15" ht="18" customHeight="1" spans="1:11">
      <c r="A15" s="69">
        <v>2080208</v>
      </c>
      <c r="B15" s="69" t="s">
        <v>117</v>
      </c>
      <c r="C15" s="111">
        <v>40</v>
      </c>
      <c r="D15" s="111"/>
      <c r="E15" s="111">
        <v>40</v>
      </c>
      <c r="F15" s="111"/>
      <c r="G15" s="111"/>
      <c r="H15" s="111"/>
      <c r="I15" s="115">
        <f t="shared" si="0"/>
        <v>-100</v>
      </c>
      <c r="J15" s="115"/>
      <c r="K15" s="115">
        <f t="shared" si="1"/>
        <v>-100</v>
      </c>
    </row>
    <row r="16" ht="18" customHeight="1" spans="1:11">
      <c r="A16" s="69">
        <v>2080299</v>
      </c>
      <c r="B16" s="69" t="s">
        <v>53</v>
      </c>
      <c r="C16" s="111">
        <v>10</v>
      </c>
      <c r="D16" s="111"/>
      <c r="E16" s="111">
        <v>10</v>
      </c>
      <c r="F16" s="111">
        <v>458.1263</v>
      </c>
      <c r="G16" s="111">
        <v>286.3863</v>
      </c>
      <c r="H16" s="111">
        <v>171.74</v>
      </c>
      <c r="I16" s="115">
        <f t="shared" si="0"/>
        <v>4481.263</v>
      </c>
      <c r="J16" s="115"/>
      <c r="K16" s="115">
        <f t="shared" si="1"/>
        <v>1617.4</v>
      </c>
    </row>
    <row r="17" ht="18" customHeight="1" spans="1:11">
      <c r="A17" s="69">
        <v>20805</v>
      </c>
      <c r="B17" s="69" t="s">
        <v>54</v>
      </c>
      <c r="C17" s="111">
        <v>105.8036</v>
      </c>
      <c r="D17" s="111">
        <v>105.8036</v>
      </c>
      <c r="E17" s="111"/>
      <c r="F17" s="111">
        <v>111.0435</v>
      </c>
      <c r="G17" s="111">
        <v>111.04</v>
      </c>
      <c r="H17" s="111"/>
      <c r="I17" s="115">
        <f t="shared" si="0"/>
        <v>4.95247798751648</v>
      </c>
      <c r="J17" s="115">
        <f>(G17-D17)/D17*100</f>
        <v>4.94916997153216</v>
      </c>
      <c r="K17" s="115"/>
    </row>
    <row r="18" ht="18" customHeight="1" spans="1:11">
      <c r="A18" s="116">
        <v>2080504</v>
      </c>
      <c r="B18" s="117" t="s">
        <v>55</v>
      </c>
      <c r="C18" s="111">
        <v>17.9815</v>
      </c>
      <c r="D18" s="111">
        <v>17.9815</v>
      </c>
      <c r="E18" s="111"/>
      <c r="F18" s="111">
        <v>17.9901</v>
      </c>
      <c r="G18" s="111">
        <v>17.9901</v>
      </c>
      <c r="H18" s="111"/>
      <c r="I18" s="115">
        <f t="shared" si="0"/>
        <v>0.047826933236945</v>
      </c>
      <c r="J18" s="115">
        <f>(G18-D18)/D18*100</f>
        <v>0.047826933236945</v>
      </c>
      <c r="K18" s="115"/>
    </row>
    <row r="19" ht="18" customHeight="1" spans="1:11">
      <c r="A19" s="116">
        <v>2080505</v>
      </c>
      <c r="B19" s="116" t="s">
        <v>56</v>
      </c>
      <c r="C19" s="118">
        <v>87.5917</v>
      </c>
      <c r="D19" s="118">
        <v>87.5917</v>
      </c>
      <c r="E19" s="118"/>
      <c r="F19" s="118">
        <v>89.1746</v>
      </c>
      <c r="G19" s="118">
        <v>89.1746</v>
      </c>
      <c r="H19" s="118"/>
      <c r="I19" s="115">
        <f t="shared" si="0"/>
        <v>1.80713469426897</v>
      </c>
      <c r="J19" s="115">
        <f>(G19-D19)/D19*100</f>
        <v>1.80713469426897</v>
      </c>
      <c r="K19" s="115"/>
    </row>
    <row r="20" ht="18" customHeight="1" spans="1:11">
      <c r="A20" s="116">
        <v>2080506</v>
      </c>
      <c r="B20" s="116" t="s">
        <v>57</v>
      </c>
      <c r="C20" s="118">
        <v>0.2304</v>
      </c>
      <c r="D20" s="118">
        <v>0.2304</v>
      </c>
      <c r="E20" s="118"/>
      <c r="F20" s="118">
        <v>3.8788</v>
      </c>
      <c r="G20" s="118">
        <v>3.8788</v>
      </c>
      <c r="H20" s="118"/>
      <c r="I20" s="115">
        <f t="shared" si="0"/>
        <v>1583.50694444444</v>
      </c>
      <c r="J20" s="115">
        <f>(G20-D20)/D20*100</f>
        <v>1583.50694444444</v>
      </c>
      <c r="K20" s="115"/>
    </row>
    <row r="21" ht="18" customHeight="1" spans="1:11">
      <c r="A21" s="116">
        <v>20808</v>
      </c>
      <c r="B21" s="116" t="s">
        <v>58</v>
      </c>
      <c r="C21" s="118">
        <v>2848.2515</v>
      </c>
      <c r="D21" s="118"/>
      <c r="E21" s="118">
        <v>2848.2515</v>
      </c>
      <c r="F21" s="118">
        <v>2384.8785</v>
      </c>
      <c r="G21" s="118"/>
      <c r="H21" s="118">
        <v>2384.8785</v>
      </c>
      <c r="I21" s="115">
        <f t="shared" si="0"/>
        <v>-16.268682733951</v>
      </c>
      <c r="J21" s="115"/>
      <c r="K21" s="115">
        <f t="shared" si="1"/>
        <v>-16.268682733951</v>
      </c>
    </row>
    <row r="22" ht="18" customHeight="1" spans="1:11">
      <c r="A22" s="116">
        <v>2080805</v>
      </c>
      <c r="B22" s="116" t="s">
        <v>59</v>
      </c>
      <c r="C22" s="118">
        <v>2178.9891</v>
      </c>
      <c r="D22" s="118"/>
      <c r="E22" s="118">
        <v>2178.9891</v>
      </c>
      <c r="F22" s="118">
        <v>1340.5293</v>
      </c>
      <c r="G22" s="118"/>
      <c r="H22" s="118">
        <v>1340.5293</v>
      </c>
      <c r="I22" s="115">
        <f t="shared" si="0"/>
        <v>-38.4793021681476</v>
      </c>
      <c r="J22" s="115"/>
      <c r="K22" s="115">
        <f t="shared" si="1"/>
        <v>-38.4793021681476</v>
      </c>
    </row>
    <row r="23" ht="18" customHeight="1" spans="1:11">
      <c r="A23" s="116">
        <v>2080899</v>
      </c>
      <c r="B23" s="116" t="s">
        <v>60</v>
      </c>
      <c r="C23" s="118">
        <v>669.2624</v>
      </c>
      <c r="D23" s="118"/>
      <c r="E23" s="118">
        <v>669.2624</v>
      </c>
      <c r="F23" s="118">
        <v>1044.3492</v>
      </c>
      <c r="G23" s="118"/>
      <c r="H23" s="118">
        <v>1044.3492</v>
      </c>
      <c r="I23" s="115">
        <f t="shared" si="0"/>
        <v>56.0448039513351</v>
      </c>
      <c r="J23" s="115"/>
      <c r="K23" s="115">
        <f t="shared" si="1"/>
        <v>56.0448039513351</v>
      </c>
    </row>
    <row r="24" ht="18" customHeight="1" spans="1:11">
      <c r="A24" s="116">
        <v>20809</v>
      </c>
      <c r="B24" s="116" t="s">
        <v>61</v>
      </c>
      <c r="C24" s="118">
        <v>192.0956</v>
      </c>
      <c r="D24" s="118"/>
      <c r="E24" s="118">
        <v>192.0956</v>
      </c>
      <c r="F24" s="118">
        <v>295.9</v>
      </c>
      <c r="G24" s="118"/>
      <c r="H24" s="118">
        <v>295.9</v>
      </c>
      <c r="I24" s="115">
        <f t="shared" si="0"/>
        <v>54.0378853029429</v>
      </c>
      <c r="J24" s="115"/>
      <c r="K24" s="115">
        <f t="shared" si="1"/>
        <v>54.0378853029429</v>
      </c>
    </row>
    <row r="25" ht="18" customHeight="1" spans="1:11">
      <c r="A25" s="116">
        <v>2080901</v>
      </c>
      <c r="B25" s="116" t="s">
        <v>62</v>
      </c>
      <c r="C25" s="118">
        <v>116.0956</v>
      </c>
      <c r="D25" s="118"/>
      <c r="E25" s="118">
        <v>116.0956</v>
      </c>
      <c r="F25" s="118">
        <v>176.4</v>
      </c>
      <c r="G25" s="118"/>
      <c r="H25" s="118">
        <v>176.4</v>
      </c>
      <c r="I25" s="115">
        <f t="shared" si="0"/>
        <v>51.9437429153215</v>
      </c>
      <c r="J25" s="115"/>
      <c r="K25" s="115">
        <f t="shared" si="1"/>
        <v>51.9437429153215</v>
      </c>
    </row>
    <row r="26" ht="18" customHeight="1" spans="1:11">
      <c r="A26" s="116">
        <v>2080902</v>
      </c>
      <c r="B26" s="116" t="s">
        <v>63</v>
      </c>
      <c r="C26" s="118">
        <v>72</v>
      </c>
      <c r="D26" s="118"/>
      <c r="E26" s="118">
        <v>72</v>
      </c>
      <c r="F26" s="118">
        <v>115.2</v>
      </c>
      <c r="G26" s="118"/>
      <c r="H26" s="118">
        <v>115.2</v>
      </c>
      <c r="I26" s="115">
        <f t="shared" si="0"/>
        <v>60</v>
      </c>
      <c r="J26" s="115"/>
      <c r="K26" s="115">
        <f t="shared" si="1"/>
        <v>60</v>
      </c>
    </row>
    <row r="27" ht="18" customHeight="1" spans="1:11">
      <c r="A27" s="116">
        <v>2080903</v>
      </c>
      <c r="B27" s="116" t="s">
        <v>64</v>
      </c>
      <c r="C27" s="118">
        <v>4</v>
      </c>
      <c r="D27" s="118"/>
      <c r="E27" s="118">
        <v>4</v>
      </c>
      <c r="F27" s="118">
        <v>4.3</v>
      </c>
      <c r="G27" s="118"/>
      <c r="H27" s="118">
        <v>4.3</v>
      </c>
      <c r="I27" s="115">
        <f t="shared" si="0"/>
        <v>7.5</v>
      </c>
      <c r="J27" s="115"/>
      <c r="K27" s="115">
        <f t="shared" si="1"/>
        <v>7.5</v>
      </c>
    </row>
    <row r="28" ht="18" customHeight="1" spans="1:11">
      <c r="A28" s="116">
        <v>20810</v>
      </c>
      <c r="B28" s="116" t="s">
        <v>65</v>
      </c>
      <c r="C28" s="118">
        <v>1501.0875</v>
      </c>
      <c r="D28" s="118">
        <v>125.9675</v>
      </c>
      <c r="E28" s="118">
        <v>1375.12</v>
      </c>
      <c r="F28" s="118">
        <v>624.5431</v>
      </c>
      <c r="G28" s="118">
        <v>140.32</v>
      </c>
      <c r="H28" s="118">
        <v>484.22</v>
      </c>
      <c r="I28" s="115">
        <f t="shared" si="0"/>
        <v>-58.3939577139907</v>
      </c>
      <c r="J28" s="115">
        <f>(G28-D28)/D28*100</f>
        <v>11.3938118959255</v>
      </c>
      <c r="K28" s="115">
        <f t="shared" si="1"/>
        <v>-64.7870731281634</v>
      </c>
    </row>
    <row r="29" ht="18" customHeight="1" spans="1:11">
      <c r="A29" s="116">
        <v>2081001</v>
      </c>
      <c r="B29" s="116" t="s">
        <v>66</v>
      </c>
      <c r="C29" s="118">
        <v>338.04</v>
      </c>
      <c r="D29" s="118"/>
      <c r="E29" s="118">
        <v>338.04</v>
      </c>
      <c r="F29" s="118">
        <v>156.22</v>
      </c>
      <c r="G29" s="118"/>
      <c r="H29" s="118">
        <v>156.22</v>
      </c>
      <c r="I29" s="115">
        <f t="shared" si="0"/>
        <v>-53.7865341379718</v>
      </c>
      <c r="J29" s="115"/>
      <c r="K29" s="115">
        <f t="shared" si="1"/>
        <v>-53.7865341379718</v>
      </c>
    </row>
    <row r="30" ht="18" customHeight="1" spans="1:11">
      <c r="A30" s="116">
        <v>2081002</v>
      </c>
      <c r="B30" s="116" t="s">
        <v>67</v>
      </c>
      <c r="C30" s="118">
        <v>347.5</v>
      </c>
      <c r="D30" s="118"/>
      <c r="E30" s="118">
        <v>347.5</v>
      </c>
      <c r="F30" s="118">
        <v>328</v>
      </c>
      <c r="G30" s="118"/>
      <c r="H30" s="118">
        <v>328</v>
      </c>
      <c r="I30" s="115">
        <f t="shared" si="0"/>
        <v>-5.61151079136691</v>
      </c>
      <c r="J30" s="115"/>
      <c r="K30" s="115">
        <f t="shared" si="1"/>
        <v>-5.61151079136691</v>
      </c>
    </row>
    <row r="31" ht="18" customHeight="1" spans="1:11">
      <c r="A31" s="116">
        <v>2081005</v>
      </c>
      <c r="B31" s="116" t="s">
        <v>68</v>
      </c>
      <c r="C31" s="118">
        <v>125.9675</v>
      </c>
      <c r="D31" s="118">
        <v>125.9675</v>
      </c>
      <c r="E31" s="118"/>
      <c r="F31" s="118">
        <v>140.3231</v>
      </c>
      <c r="G31" s="118">
        <v>140.3231</v>
      </c>
      <c r="H31" s="118"/>
      <c r="I31" s="115">
        <f t="shared" si="0"/>
        <v>11.3962728481553</v>
      </c>
      <c r="J31" s="115">
        <f>(G31-D31)/D31*100</f>
        <v>11.3962728481553</v>
      </c>
      <c r="K31" s="115"/>
    </row>
    <row r="32" ht="18" customHeight="1" spans="1:11">
      <c r="A32" s="116">
        <v>2081099</v>
      </c>
      <c r="B32" s="116" t="s">
        <v>118</v>
      </c>
      <c r="C32" s="118">
        <v>689.58</v>
      </c>
      <c r="D32" s="118"/>
      <c r="E32" s="118">
        <v>689.58</v>
      </c>
      <c r="F32" s="118"/>
      <c r="G32" s="118"/>
      <c r="H32" s="118"/>
      <c r="I32" s="115">
        <f t="shared" si="0"/>
        <v>-100</v>
      </c>
      <c r="J32" s="115"/>
      <c r="K32" s="115">
        <f t="shared" si="1"/>
        <v>-100</v>
      </c>
    </row>
    <row r="33" ht="18" customHeight="1" spans="1:11">
      <c r="A33" s="116">
        <v>20819</v>
      </c>
      <c r="B33" s="116" t="s">
        <v>69</v>
      </c>
      <c r="C33" s="118">
        <v>3856</v>
      </c>
      <c r="D33" s="118"/>
      <c r="E33" s="118">
        <v>3856</v>
      </c>
      <c r="F33" s="118">
        <v>2300</v>
      </c>
      <c r="G33" s="118"/>
      <c r="H33" s="118">
        <v>2300</v>
      </c>
      <c r="I33" s="115">
        <f t="shared" si="0"/>
        <v>-40.3526970954357</v>
      </c>
      <c r="J33" s="115"/>
      <c r="K33" s="115">
        <f t="shared" si="1"/>
        <v>-40.3526970954357</v>
      </c>
    </row>
    <row r="34" ht="18" customHeight="1" spans="1:11">
      <c r="A34" s="116">
        <v>2081901</v>
      </c>
      <c r="B34" s="116" t="s">
        <v>70</v>
      </c>
      <c r="C34" s="118">
        <v>1756</v>
      </c>
      <c r="D34" s="118"/>
      <c r="E34" s="118">
        <v>1756</v>
      </c>
      <c r="F34" s="118">
        <v>1000</v>
      </c>
      <c r="G34" s="118"/>
      <c r="H34" s="118">
        <v>1000</v>
      </c>
      <c r="I34" s="115">
        <f t="shared" si="0"/>
        <v>-43.0523917995444</v>
      </c>
      <c r="J34" s="115"/>
      <c r="K34" s="115">
        <f t="shared" si="1"/>
        <v>-43.0523917995444</v>
      </c>
    </row>
    <row r="35" ht="18" customHeight="1" spans="1:11">
      <c r="A35" s="116">
        <v>2081902</v>
      </c>
      <c r="B35" s="116" t="s">
        <v>71</v>
      </c>
      <c r="C35" s="118">
        <v>2100</v>
      </c>
      <c r="D35" s="118"/>
      <c r="E35" s="118">
        <v>2100</v>
      </c>
      <c r="F35" s="118">
        <v>1300</v>
      </c>
      <c r="G35" s="118"/>
      <c r="H35" s="118">
        <v>1300</v>
      </c>
      <c r="I35" s="115">
        <f t="shared" si="0"/>
        <v>-38.0952380952381</v>
      </c>
      <c r="J35" s="115"/>
      <c r="K35" s="115">
        <f t="shared" si="1"/>
        <v>-38.0952380952381</v>
      </c>
    </row>
    <row r="36" ht="18" customHeight="1" spans="1:11">
      <c r="A36" s="116">
        <v>20820</v>
      </c>
      <c r="B36" s="116" t="s">
        <v>72</v>
      </c>
      <c r="C36" s="118">
        <v>810</v>
      </c>
      <c r="D36" s="118"/>
      <c r="E36" s="118">
        <v>810</v>
      </c>
      <c r="F36" s="118">
        <v>586</v>
      </c>
      <c r="G36" s="118"/>
      <c r="H36" s="118">
        <v>586</v>
      </c>
      <c r="I36" s="115">
        <f t="shared" si="0"/>
        <v>-27.6543209876543</v>
      </c>
      <c r="J36" s="115"/>
      <c r="K36" s="115">
        <f t="shared" si="1"/>
        <v>-27.6543209876543</v>
      </c>
    </row>
    <row r="37" ht="18" customHeight="1" spans="1:11">
      <c r="A37" s="116">
        <v>2082001</v>
      </c>
      <c r="B37" s="116" t="s">
        <v>73</v>
      </c>
      <c r="C37" s="118">
        <v>800</v>
      </c>
      <c r="D37" s="118"/>
      <c r="E37" s="118">
        <v>800</v>
      </c>
      <c r="F37" s="118">
        <v>581</v>
      </c>
      <c r="G37" s="118"/>
      <c r="H37" s="118">
        <v>581</v>
      </c>
      <c r="I37" s="115">
        <f t="shared" si="0"/>
        <v>-27.375</v>
      </c>
      <c r="J37" s="115"/>
      <c r="K37" s="115">
        <f t="shared" si="1"/>
        <v>-27.375</v>
      </c>
    </row>
    <row r="38" ht="18" customHeight="1" spans="1:11">
      <c r="A38" s="116">
        <v>2082002</v>
      </c>
      <c r="B38" s="116" t="s">
        <v>74</v>
      </c>
      <c r="C38" s="118">
        <v>10</v>
      </c>
      <c r="D38" s="118"/>
      <c r="E38" s="118">
        <v>10</v>
      </c>
      <c r="F38" s="118">
        <v>5</v>
      </c>
      <c r="G38" s="118"/>
      <c r="H38" s="118">
        <v>5</v>
      </c>
      <c r="I38" s="115">
        <f t="shared" si="0"/>
        <v>-50</v>
      </c>
      <c r="J38" s="115"/>
      <c r="K38" s="115">
        <f t="shared" si="1"/>
        <v>-50</v>
      </c>
    </row>
    <row r="39" ht="18" customHeight="1" spans="1:11">
      <c r="A39" s="116">
        <v>20821</v>
      </c>
      <c r="B39" s="116" t="s">
        <v>75</v>
      </c>
      <c r="C39" s="118">
        <v>1064.121</v>
      </c>
      <c r="D39" s="118"/>
      <c r="E39" s="118">
        <v>1064.121</v>
      </c>
      <c r="F39" s="118">
        <v>1717.9332</v>
      </c>
      <c r="G39" s="118"/>
      <c r="H39" s="118">
        <v>1717.9332</v>
      </c>
      <c r="I39" s="115">
        <f t="shared" si="0"/>
        <v>61.441527796181</v>
      </c>
      <c r="J39" s="115"/>
      <c r="K39" s="115">
        <f t="shared" si="1"/>
        <v>61.441527796181</v>
      </c>
    </row>
    <row r="40" ht="18" customHeight="1" spans="1:11">
      <c r="A40" s="116">
        <v>2082101</v>
      </c>
      <c r="B40" s="116" t="s">
        <v>76</v>
      </c>
      <c r="C40" s="118"/>
      <c r="D40" s="118"/>
      <c r="E40" s="118"/>
      <c r="F40" s="118">
        <v>443.31</v>
      </c>
      <c r="G40" s="118"/>
      <c r="H40" s="118">
        <v>443.31</v>
      </c>
      <c r="I40" s="115"/>
      <c r="J40" s="115"/>
      <c r="K40" s="115"/>
    </row>
    <row r="41" ht="18" customHeight="1" spans="1:11">
      <c r="A41" s="116">
        <v>2082102</v>
      </c>
      <c r="B41" s="116" t="s">
        <v>77</v>
      </c>
      <c r="C41" s="118">
        <v>1064.121</v>
      </c>
      <c r="D41" s="118"/>
      <c r="E41" s="118">
        <v>1064.121</v>
      </c>
      <c r="F41" s="118">
        <v>1274.6232</v>
      </c>
      <c r="G41" s="118"/>
      <c r="H41" s="118">
        <v>1274.6232</v>
      </c>
      <c r="I41" s="115">
        <f t="shared" ref="I40:I64" si="2">(F41-C41)/C41*100</f>
        <v>19.7817917323312</v>
      </c>
      <c r="J41" s="115"/>
      <c r="K41" s="115">
        <f>(H41-E41)/E41*100</f>
        <v>19.7817917323312</v>
      </c>
    </row>
    <row r="42" ht="18" customHeight="1" spans="1:11">
      <c r="A42" s="116">
        <v>20825</v>
      </c>
      <c r="B42" s="116" t="s">
        <v>78</v>
      </c>
      <c r="C42" s="118">
        <v>625.2117</v>
      </c>
      <c r="D42" s="118"/>
      <c r="E42" s="118">
        <v>625.2117</v>
      </c>
      <c r="F42" s="118">
        <v>682.2329</v>
      </c>
      <c r="G42" s="118">
        <v>1.15</v>
      </c>
      <c r="H42" s="118">
        <v>681.08</v>
      </c>
      <c r="I42" s="115">
        <f t="shared" si="2"/>
        <v>9.1203027710454</v>
      </c>
      <c r="J42" s="115"/>
      <c r="K42" s="115">
        <f>(H42-E42)/E42*100</f>
        <v>8.93590123153487</v>
      </c>
    </row>
    <row r="43" ht="18" customHeight="1" spans="1:11">
      <c r="A43" s="116">
        <v>2082502</v>
      </c>
      <c r="B43" s="116" t="s">
        <v>79</v>
      </c>
      <c r="C43" s="118">
        <v>625.2117</v>
      </c>
      <c r="D43" s="118"/>
      <c r="E43" s="118">
        <v>625.2117</v>
      </c>
      <c r="F43" s="118">
        <v>682.2329</v>
      </c>
      <c r="G43" s="118">
        <v>1.152</v>
      </c>
      <c r="H43" s="118">
        <v>681.08</v>
      </c>
      <c r="I43" s="115">
        <f t="shared" si="2"/>
        <v>9.1203027710454</v>
      </c>
      <c r="J43" s="115"/>
      <c r="K43" s="115">
        <f>(H43-E43)/E43*100</f>
        <v>8.93590123153487</v>
      </c>
    </row>
    <row r="44" ht="18" customHeight="1" spans="1:11">
      <c r="A44" s="116">
        <v>20899</v>
      </c>
      <c r="B44" s="119" t="s">
        <v>119</v>
      </c>
      <c r="C44" s="118">
        <v>16.5765</v>
      </c>
      <c r="D44" s="118"/>
      <c r="E44" s="118">
        <v>16.5765</v>
      </c>
      <c r="F44" s="118"/>
      <c r="G44" s="118"/>
      <c r="H44" s="118"/>
      <c r="I44" s="115">
        <f t="shared" si="2"/>
        <v>-100</v>
      </c>
      <c r="J44" s="115"/>
      <c r="K44" s="115">
        <f>(H44-E44)/E44*100</f>
        <v>-100</v>
      </c>
    </row>
    <row r="45" ht="18" customHeight="1" spans="1:11">
      <c r="A45" s="116">
        <v>2089901</v>
      </c>
      <c r="B45" s="119" t="s">
        <v>120</v>
      </c>
      <c r="C45" s="118">
        <v>16.5765</v>
      </c>
      <c r="D45" s="118"/>
      <c r="E45" s="118">
        <v>16.5765</v>
      </c>
      <c r="F45" s="118"/>
      <c r="G45" s="118"/>
      <c r="H45" s="118"/>
      <c r="I45" s="115">
        <f t="shared" si="2"/>
        <v>-100</v>
      </c>
      <c r="J45" s="115"/>
      <c r="K45" s="115">
        <f>(H45-E45)/E45*100</f>
        <v>-100</v>
      </c>
    </row>
    <row r="46" ht="18" customHeight="1" spans="1:11">
      <c r="A46" s="116">
        <v>20828</v>
      </c>
      <c r="B46" s="116" t="s">
        <v>80</v>
      </c>
      <c r="C46" s="118"/>
      <c r="D46" s="118"/>
      <c r="E46" s="118"/>
      <c r="F46" s="118">
        <v>4.62</v>
      </c>
      <c r="G46" s="118"/>
      <c r="H46" s="118">
        <v>4.62</v>
      </c>
      <c r="I46" s="115"/>
      <c r="J46" s="115"/>
      <c r="K46" s="115"/>
    </row>
    <row r="47" ht="18" customHeight="1" spans="1:11">
      <c r="A47" s="116">
        <v>2082804</v>
      </c>
      <c r="B47" s="116" t="s">
        <v>81</v>
      </c>
      <c r="C47" s="118"/>
      <c r="D47" s="118"/>
      <c r="E47" s="118"/>
      <c r="F47" s="118">
        <v>4.62</v>
      </c>
      <c r="G47" s="118"/>
      <c r="H47" s="118">
        <v>4.62</v>
      </c>
      <c r="I47" s="115"/>
      <c r="J47" s="115"/>
      <c r="K47" s="115"/>
    </row>
    <row r="48" ht="18" customHeight="1" spans="1:11">
      <c r="A48" s="120">
        <v>210</v>
      </c>
      <c r="B48" s="120" t="s">
        <v>82</v>
      </c>
      <c r="C48" s="121">
        <v>453</v>
      </c>
      <c r="D48" s="121"/>
      <c r="E48" s="121">
        <v>453</v>
      </c>
      <c r="F48" s="121">
        <v>712.5859</v>
      </c>
      <c r="G48" s="121">
        <v>110.06</v>
      </c>
      <c r="H48" s="121">
        <v>602.53</v>
      </c>
      <c r="I48" s="113">
        <f t="shared" si="2"/>
        <v>57.3037306843267</v>
      </c>
      <c r="J48" s="113"/>
      <c r="K48" s="113">
        <f>(H48-E48)/E48*100</f>
        <v>33.008830022075</v>
      </c>
    </row>
    <row r="49" ht="18" customHeight="1" spans="1:11">
      <c r="A49" s="116">
        <v>21011</v>
      </c>
      <c r="B49" s="116" t="s">
        <v>83</v>
      </c>
      <c r="C49" s="118"/>
      <c r="D49" s="118"/>
      <c r="E49" s="118"/>
      <c r="F49" s="118">
        <v>30.1424</v>
      </c>
      <c r="G49" s="118">
        <v>30.14</v>
      </c>
      <c r="H49" s="118"/>
      <c r="I49" s="115"/>
      <c r="J49" s="115"/>
      <c r="K49" s="115"/>
    </row>
    <row r="50" ht="18" customHeight="1" spans="1:11">
      <c r="A50" s="116">
        <v>2101101</v>
      </c>
      <c r="B50" s="116" t="s">
        <v>84</v>
      </c>
      <c r="C50" s="118"/>
      <c r="D50" s="118"/>
      <c r="E50" s="118"/>
      <c r="F50" s="118">
        <v>6.7801</v>
      </c>
      <c r="G50" s="118">
        <v>6.7801</v>
      </c>
      <c r="H50" s="118"/>
      <c r="I50" s="115"/>
      <c r="J50" s="115"/>
      <c r="K50" s="115"/>
    </row>
    <row r="51" ht="18" customHeight="1" spans="1:11">
      <c r="A51" s="116">
        <v>2101102</v>
      </c>
      <c r="B51" s="116" t="s">
        <v>85</v>
      </c>
      <c r="C51" s="118"/>
      <c r="D51" s="118"/>
      <c r="E51" s="118"/>
      <c r="F51" s="118">
        <v>19.9723</v>
      </c>
      <c r="G51" s="118">
        <v>19.9723</v>
      </c>
      <c r="H51" s="118"/>
      <c r="I51" s="115"/>
      <c r="J51" s="115"/>
      <c r="K51" s="115"/>
    </row>
    <row r="52" ht="18" customHeight="1" spans="1:11">
      <c r="A52" s="116">
        <v>2101103</v>
      </c>
      <c r="B52" s="116" t="s">
        <v>86</v>
      </c>
      <c r="C52" s="118"/>
      <c r="D52" s="118"/>
      <c r="E52" s="118"/>
      <c r="F52" s="118">
        <v>3.39</v>
      </c>
      <c r="G52" s="118">
        <v>3.39</v>
      </c>
      <c r="H52" s="118"/>
      <c r="I52" s="115"/>
      <c r="J52" s="115"/>
      <c r="K52" s="115"/>
    </row>
    <row r="53" ht="18" customHeight="1" spans="1:11">
      <c r="A53" s="116">
        <v>21013</v>
      </c>
      <c r="B53" s="116" t="s">
        <v>87</v>
      </c>
      <c r="C53" s="118">
        <v>383</v>
      </c>
      <c r="D53" s="118"/>
      <c r="E53" s="118">
        <v>383</v>
      </c>
      <c r="F53" s="118">
        <v>515</v>
      </c>
      <c r="G53" s="118"/>
      <c r="H53" s="118">
        <v>515</v>
      </c>
      <c r="I53" s="115">
        <f t="shared" si="2"/>
        <v>34.4647519582245</v>
      </c>
      <c r="J53" s="115"/>
      <c r="K53" s="115">
        <f>(H53-E53)/E53*100</f>
        <v>34.4647519582245</v>
      </c>
    </row>
    <row r="54" ht="18" customHeight="1" spans="1:11">
      <c r="A54" s="116">
        <v>2101301</v>
      </c>
      <c r="B54" s="116" t="s">
        <v>88</v>
      </c>
      <c r="C54" s="118">
        <v>383</v>
      </c>
      <c r="D54" s="118"/>
      <c r="E54" s="118">
        <v>383</v>
      </c>
      <c r="F54" s="118">
        <v>515</v>
      </c>
      <c r="G54" s="118"/>
      <c r="H54" s="118">
        <v>515</v>
      </c>
      <c r="I54" s="115">
        <f t="shared" si="2"/>
        <v>34.4647519582245</v>
      </c>
      <c r="J54" s="115"/>
      <c r="K54" s="115">
        <f>(H54-E54)/E54*100</f>
        <v>34.4647519582245</v>
      </c>
    </row>
    <row r="55" ht="18" customHeight="1" spans="1:11">
      <c r="A55" s="116">
        <v>21014</v>
      </c>
      <c r="B55" s="116" t="s">
        <v>89</v>
      </c>
      <c r="C55" s="118">
        <v>70</v>
      </c>
      <c r="D55" s="118"/>
      <c r="E55" s="118">
        <v>70</v>
      </c>
      <c r="F55" s="118">
        <v>85</v>
      </c>
      <c r="G55" s="118"/>
      <c r="H55" s="118">
        <v>85</v>
      </c>
      <c r="I55" s="115">
        <f t="shared" si="2"/>
        <v>21.4285714285714</v>
      </c>
      <c r="J55" s="115"/>
      <c r="K55" s="115">
        <f>(H55-E55)/E55*100</f>
        <v>21.4285714285714</v>
      </c>
    </row>
    <row r="56" ht="18" customHeight="1" spans="1:11">
      <c r="A56" s="116">
        <v>2101401</v>
      </c>
      <c r="B56" s="116" t="s">
        <v>90</v>
      </c>
      <c r="C56" s="118">
        <v>70</v>
      </c>
      <c r="D56" s="118"/>
      <c r="E56" s="118">
        <v>70</v>
      </c>
      <c r="F56" s="118">
        <v>85</v>
      </c>
      <c r="G56" s="118"/>
      <c r="H56" s="118">
        <v>85</v>
      </c>
      <c r="I56" s="115">
        <f t="shared" si="2"/>
        <v>21.4285714285714</v>
      </c>
      <c r="J56" s="115"/>
      <c r="K56" s="115">
        <f>(H56-E56)/E56*100</f>
        <v>21.4285714285714</v>
      </c>
    </row>
    <row r="57" ht="18" customHeight="1" spans="1:11">
      <c r="A57" s="116">
        <v>21016</v>
      </c>
      <c r="B57" s="116" t="s">
        <v>91</v>
      </c>
      <c r="C57" s="118"/>
      <c r="D57" s="118"/>
      <c r="E57" s="118"/>
      <c r="F57" s="118">
        <v>82.4435</v>
      </c>
      <c r="G57" s="118">
        <v>79.92</v>
      </c>
      <c r="H57" s="118">
        <v>2.52</v>
      </c>
      <c r="I57" s="115"/>
      <c r="J57" s="115"/>
      <c r="K57" s="115"/>
    </row>
    <row r="58" ht="18" customHeight="1" spans="1:11">
      <c r="A58" s="116">
        <v>2101601</v>
      </c>
      <c r="B58" s="116" t="s">
        <v>92</v>
      </c>
      <c r="C58" s="118">
        <v>371.2167</v>
      </c>
      <c r="D58" s="118">
        <v>366.2167</v>
      </c>
      <c r="E58" s="118">
        <v>5</v>
      </c>
      <c r="F58" s="118">
        <v>82.4435</v>
      </c>
      <c r="G58" s="118">
        <v>79.9235</v>
      </c>
      <c r="H58" s="118">
        <v>2.52</v>
      </c>
      <c r="I58" s="115">
        <f t="shared" si="2"/>
        <v>-77.791004553405</v>
      </c>
      <c r="J58" s="115"/>
      <c r="K58" s="115">
        <f>(H58-E58)/E58*100</f>
        <v>-49.6</v>
      </c>
    </row>
    <row r="59" ht="18" customHeight="1" spans="1:11">
      <c r="A59" s="120">
        <v>212</v>
      </c>
      <c r="B59" s="120" t="s">
        <v>93</v>
      </c>
      <c r="C59" s="121"/>
      <c r="D59" s="121"/>
      <c r="E59" s="121"/>
      <c r="F59" s="121">
        <v>40</v>
      </c>
      <c r="G59" s="121"/>
      <c r="H59" s="121">
        <v>40</v>
      </c>
      <c r="I59" s="113"/>
      <c r="J59" s="113"/>
      <c r="K59" s="113"/>
    </row>
    <row r="60" ht="18" customHeight="1" spans="1:11">
      <c r="A60" s="116">
        <v>21201</v>
      </c>
      <c r="B60" s="116" t="s">
        <v>94</v>
      </c>
      <c r="C60" s="118"/>
      <c r="D60" s="118"/>
      <c r="E60" s="118"/>
      <c r="F60" s="118">
        <v>40</v>
      </c>
      <c r="G60" s="118"/>
      <c r="H60" s="118">
        <v>40</v>
      </c>
      <c r="I60" s="115"/>
      <c r="J60" s="115"/>
      <c r="K60" s="115"/>
    </row>
    <row r="61" ht="18" customHeight="1" spans="1:11">
      <c r="A61" s="116">
        <v>2120199</v>
      </c>
      <c r="B61" s="116" t="s">
        <v>95</v>
      </c>
      <c r="C61" s="118"/>
      <c r="D61" s="118"/>
      <c r="E61" s="118"/>
      <c r="F61" s="118">
        <v>40</v>
      </c>
      <c r="G61" s="118"/>
      <c r="H61" s="118">
        <v>40</v>
      </c>
      <c r="I61" s="115"/>
      <c r="J61" s="115"/>
      <c r="K61" s="115"/>
    </row>
    <row r="62" ht="18" customHeight="1" spans="1:11">
      <c r="A62" s="122">
        <v>221</v>
      </c>
      <c r="B62" s="122" t="s">
        <v>96</v>
      </c>
      <c r="C62" s="123">
        <v>35.0367</v>
      </c>
      <c r="D62" s="123">
        <v>35.0367</v>
      </c>
      <c r="E62" s="123"/>
      <c r="F62" s="123">
        <v>35.6698</v>
      </c>
      <c r="G62" s="123">
        <v>35.6698</v>
      </c>
      <c r="H62" s="123"/>
      <c r="I62" s="113">
        <f t="shared" si="2"/>
        <v>1.80696241369763</v>
      </c>
      <c r="J62" s="113">
        <f>(G62-D62)/D62*100</f>
        <v>1.80696241369763</v>
      </c>
      <c r="K62" s="113"/>
    </row>
    <row r="63" ht="18" customHeight="1" spans="1:11">
      <c r="A63" s="124">
        <v>22102</v>
      </c>
      <c r="B63" s="124" t="s">
        <v>97</v>
      </c>
      <c r="C63" s="125">
        <v>35.0367</v>
      </c>
      <c r="D63" s="125">
        <v>35.0367</v>
      </c>
      <c r="E63" s="125"/>
      <c r="F63" s="125">
        <v>35.6698</v>
      </c>
      <c r="G63" s="125">
        <v>35.6698</v>
      </c>
      <c r="H63" s="125"/>
      <c r="I63" s="115">
        <f t="shared" si="2"/>
        <v>1.80696241369763</v>
      </c>
      <c r="J63" s="115">
        <f>(G63-D63)/D63*100</f>
        <v>1.80696241369763</v>
      </c>
      <c r="K63" s="115"/>
    </row>
    <row r="64" ht="18" customHeight="1" spans="1:11">
      <c r="A64" s="124">
        <v>2210201</v>
      </c>
      <c r="B64" s="124" t="s">
        <v>98</v>
      </c>
      <c r="C64" s="125">
        <v>35.0367</v>
      </c>
      <c r="D64" s="125">
        <v>35.0367</v>
      </c>
      <c r="E64" s="125"/>
      <c r="F64" s="125">
        <v>35.6698</v>
      </c>
      <c r="G64" s="125">
        <v>35.6698</v>
      </c>
      <c r="H64" s="125"/>
      <c r="I64" s="115">
        <f t="shared" si="2"/>
        <v>1.80696241369763</v>
      </c>
      <c r="J64" s="115">
        <f>(G64-D64)/D64*100</f>
        <v>1.80696241369763</v>
      </c>
      <c r="K64" s="115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4" sqref="B5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5" t="s">
        <v>121</v>
      </c>
      <c r="B1" s="96"/>
      <c r="C1" s="96"/>
    </row>
    <row r="2" ht="44.25" customHeight="1" spans="1:5">
      <c r="A2" s="97" t="s">
        <v>122</v>
      </c>
      <c r="B2" s="97"/>
      <c r="C2" s="97"/>
      <c r="D2" s="98"/>
      <c r="E2" s="98"/>
    </row>
    <row r="3" ht="20.25" customHeight="1" spans="3:3">
      <c r="C3" s="99" t="s">
        <v>2</v>
      </c>
    </row>
    <row r="4" ht="22.5" customHeight="1" spans="1:3">
      <c r="A4" s="100" t="s">
        <v>123</v>
      </c>
      <c r="B4" s="100" t="s">
        <v>6</v>
      </c>
      <c r="C4" s="100" t="s">
        <v>124</v>
      </c>
    </row>
    <row r="5" ht="22.5" customHeight="1" spans="1:3">
      <c r="A5" s="101" t="s">
        <v>125</v>
      </c>
      <c r="B5" s="102">
        <v>712.9528</v>
      </c>
      <c r="C5" s="103"/>
    </row>
    <row r="6" ht="22.5" customHeight="1" spans="1:3">
      <c r="A6" s="104" t="s">
        <v>126</v>
      </c>
      <c r="B6" s="103">
        <v>257.0856</v>
      </c>
      <c r="C6" s="103"/>
    </row>
    <row r="7" ht="22.5" customHeight="1" spans="1:3">
      <c r="A7" s="104" t="s">
        <v>127</v>
      </c>
      <c r="B7" s="103">
        <v>74.0232</v>
      </c>
      <c r="C7" s="103"/>
    </row>
    <row r="8" ht="22.5" customHeight="1" spans="1:3">
      <c r="A8" s="104" t="s">
        <v>128</v>
      </c>
      <c r="B8" s="103">
        <v>21.3981</v>
      </c>
      <c r="C8" s="103"/>
    </row>
    <row r="9" ht="22.5" customHeight="1" spans="1:3">
      <c r="A9" s="104" t="s">
        <v>129</v>
      </c>
      <c r="B9" s="105">
        <v>121.674</v>
      </c>
      <c r="C9" s="103"/>
    </row>
    <row r="10" ht="22.5" customHeight="1" spans="1:3">
      <c r="A10" s="104" t="s">
        <v>130</v>
      </c>
      <c r="B10" s="103">
        <v>89.17</v>
      </c>
      <c r="C10" s="103"/>
    </row>
    <row r="11" ht="22.5" customHeight="1" spans="1:3">
      <c r="A11" s="104" t="s">
        <v>131</v>
      </c>
      <c r="B11" s="103">
        <v>3.88</v>
      </c>
      <c r="C11" s="103"/>
    </row>
    <row r="12" ht="22.5" customHeight="1" spans="1:3">
      <c r="A12" s="104" t="s">
        <v>132</v>
      </c>
      <c r="B12" s="103">
        <v>27.15</v>
      </c>
      <c r="C12" s="103"/>
    </row>
    <row r="13" ht="22.5" customHeight="1" spans="1:3">
      <c r="A13" s="104" t="s">
        <v>133</v>
      </c>
      <c r="B13" s="103">
        <v>3.39</v>
      </c>
      <c r="C13" s="103"/>
    </row>
    <row r="14" ht="22.5" customHeight="1" spans="1:3">
      <c r="A14" s="104" t="s">
        <v>134</v>
      </c>
      <c r="B14" s="103">
        <v>2.2294</v>
      </c>
      <c r="C14" s="103"/>
    </row>
    <row r="15" ht="22.5" customHeight="1" spans="1:3">
      <c r="A15" s="104" t="s">
        <v>98</v>
      </c>
      <c r="B15" s="103">
        <v>35.67</v>
      </c>
      <c r="C15" s="103"/>
    </row>
    <row r="16" ht="22.5" customHeight="1" spans="1:3">
      <c r="A16" s="104" t="s">
        <v>135</v>
      </c>
      <c r="B16" s="103">
        <v>77.2821</v>
      </c>
      <c r="C16" s="103"/>
    </row>
    <row r="17" ht="22.5" customHeight="1" spans="1:3">
      <c r="A17" s="101" t="s">
        <v>136</v>
      </c>
      <c r="B17" s="102">
        <v>49.248</v>
      </c>
      <c r="C17" s="103"/>
    </row>
    <row r="18" ht="22.5" customHeight="1" spans="1:3">
      <c r="A18" s="104" t="s">
        <v>137</v>
      </c>
      <c r="B18" s="103">
        <v>5.3</v>
      </c>
      <c r="C18" s="103"/>
    </row>
    <row r="19" ht="22.5" customHeight="1" spans="1:3">
      <c r="A19" s="104" t="s">
        <v>138</v>
      </c>
      <c r="B19" s="103">
        <v>2.1</v>
      </c>
      <c r="C19" s="103"/>
    </row>
    <row r="20" ht="22.5" customHeight="1" spans="1:3">
      <c r="A20" s="104" t="s">
        <v>139</v>
      </c>
      <c r="B20" s="103"/>
      <c r="C20" s="103"/>
    </row>
    <row r="21" ht="22.5" customHeight="1" spans="1:3">
      <c r="A21" s="104" t="s">
        <v>140</v>
      </c>
      <c r="B21" s="103"/>
      <c r="C21" s="103"/>
    </row>
    <row r="22" ht="22.5" customHeight="1" spans="1:3">
      <c r="A22" s="104" t="s">
        <v>141</v>
      </c>
      <c r="B22" s="103"/>
      <c r="C22" s="103"/>
    </row>
    <row r="23" ht="22.5" customHeight="1" spans="1:3">
      <c r="A23" s="104" t="s">
        <v>142</v>
      </c>
      <c r="B23" s="103"/>
      <c r="C23" s="103"/>
    </row>
    <row r="24" ht="22.5" customHeight="1" spans="1:3">
      <c r="A24" s="104" t="s">
        <v>143</v>
      </c>
      <c r="B24" s="103">
        <v>3.9</v>
      </c>
      <c r="C24" s="103"/>
    </row>
    <row r="25" ht="22.5" customHeight="1" spans="1:3">
      <c r="A25" s="104" t="s">
        <v>144</v>
      </c>
      <c r="B25" s="103">
        <v>9.43</v>
      </c>
      <c r="C25" s="103"/>
    </row>
    <row r="26" ht="22.5" customHeight="1" spans="1:3">
      <c r="A26" s="104" t="s">
        <v>145</v>
      </c>
      <c r="B26" s="103"/>
      <c r="C26" s="103"/>
    </row>
    <row r="27" ht="22.5" customHeight="1" spans="1:3">
      <c r="A27" s="104" t="s">
        <v>146</v>
      </c>
      <c r="B27" s="103">
        <v>0.82</v>
      </c>
      <c r="C27" s="103"/>
    </row>
    <row r="28" ht="22.5" customHeight="1" spans="1:3">
      <c r="A28" s="104" t="s">
        <v>147</v>
      </c>
      <c r="B28" s="103"/>
      <c r="C28" s="103"/>
    </row>
    <row r="29" ht="22.5" customHeight="1" spans="1:3">
      <c r="A29" s="104" t="s">
        <v>148</v>
      </c>
      <c r="B29" s="103">
        <v>0.35</v>
      </c>
      <c r="C29" s="103"/>
    </row>
    <row r="30" ht="22.5" customHeight="1" spans="1:3">
      <c r="A30" s="104" t="s">
        <v>149</v>
      </c>
      <c r="B30" s="103"/>
      <c r="C30" s="103"/>
    </row>
    <row r="31" ht="22.5" customHeight="1" spans="1:3">
      <c r="A31" s="104" t="s">
        <v>150</v>
      </c>
      <c r="B31" s="103"/>
      <c r="C31" s="103"/>
    </row>
    <row r="32" ht="22.5" customHeight="1" spans="1:3">
      <c r="A32" s="104" t="s">
        <v>151</v>
      </c>
      <c r="B32" s="103">
        <v>0.8</v>
      </c>
      <c r="C32" s="103"/>
    </row>
    <row r="33" ht="22.5" customHeight="1" spans="1:3">
      <c r="A33" s="104" t="s">
        <v>152</v>
      </c>
      <c r="B33" s="103"/>
      <c r="C33" s="103"/>
    </row>
    <row r="34" ht="22.5" customHeight="1" spans="1:3">
      <c r="A34" s="104" t="s">
        <v>153</v>
      </c>
      <c r="B34" s="103"/>
      <c r="C34" s="103"/>
    </row>
    <row r="35" ht="22.5" customHeight="1" spans="1:3">
      <c r="A35" s="104" t="s">
        <v>154</v>
      </c>
      <c r="B35" s="103"/>
      <c r="C35" s="103"/>
    </row>
    <row r="36" ht="22.5" customHeight="1" spans="1:3">
      <c r="A36" s="104" t="s">
        <v>155</v>
      </c>
      <c r="B36" s="103"/>
      <c r="C36" s="103"/>
    </row>
    <row r="37" ht="22.5" customHeight="1" spans="1:3">
      <c r="A37" s="104" t="s">
        <v>156</v>
      </c>
      <c r="B37" s="103">
        <v>2.9</v>
      </c>
      <c r="C37" s="103"/>
    </row>
    <row r="38" ht="22.5" customHeight="1" spans="1:3">
      <c r="A38" s="104" t="s">
        <v>157</v>
      </c>
      <c r="B38" s="103"/>
      <c r="C38" s="103"/>
    </row>
    <row r="39" ht="22.5" customHeight="1" spans="1:3">
      <c r="A39" s="104" t="s">
        <v>158</v>
      </c>
      <c r="B39" s="103"/>
      <c r="C39" s="103"/>
    </row>
    <row r="40" ht="22.5" customHeight="1" spans="1:3">
      <c r="A40" s="104" t="s">
        <v>159</v>
      </c>
      <c r="B40" s="103">
        <v>8.998</v>
      </c>
      <c r="C40" s="103"/>
    </row>
    <row r="41" ht="22.5" customHeight="1" spans="1:3">
      <c r="A41" s="104" t="s">
        <v>160</v>
      </c>
      <c r="B41" s="103">
        <v>2.4</v>
      </c>
      <c r="C41" s="103"/>
    </row>
    <row r="42" ht="22.5" customHeight="1" spans="1:3">
      <c r="A42" s="104" t="s">
        <v>161</v>
      </c>
      <c r="B42" s="103">
        <v>11.46</v>
      </c>
      <c r="C42" s="103"/>
    </row>
    <row r="43" ht="22.5" customHeight="1" spans="1:3">
      <c r="A43" s="104" t="s">
        <v>162</v>
      </c>
      <c r="B43" s="103"/>
      <c r="C43" s="103"/>
    </row>
    <row r="44" ht="22.5" customHeight="1" spans="1:3">
      <c r="A44" s="106" t="s">
        <v>163</v>
      </c>
      <c r="B44" s="103">
        <v>0.79</v>
      </c>
      <c r="C44" s="103"/>
    </row>
    <row r="45" ht="22.5" customHeight="1" spans="1:3">
      <c r="A45" s="101" t="s">
        <v>164</v>
      </c>
      <c r="B45" s="102">
        <v>22.0941</v>
      </c>
      <c r="C45" s="103"/>
    </row>
    <row r="46" ht="22.5" customHeight="1" spans="1:3">
      <c r="A46" s="104" t="s">
        <v>165</v>
      </c>
      <c r="B46" s="103">
        <v>16.87</v>
      </c>
      <c r="C46" s="103"/>
    </row>
    <row r="47" ht="22.5" customHeight="1" spans="1:3">
      <c r="A47" s="104" t="s">
        <v>166</v>
      </c>
      <c r="B47" s="103"/>
      <c r="C47" s="103"/>
    </row>
    <row r="48" ht="22.5" customHeight="1" spans="1:3">
      <c r="A48" s="104" t="s">
        <v>167</v>
      </c>
      <c r="B48" s="103"/>
      <c r="C48" s="103"/>
    </row>
    <row r="49" ht="22.5" customHeight="1" spans="1:3">
      <c r="A49" s="104" t="s">
        <v>168</v>
      </c>
      <c r="B49" s="103"/>
      <c r="C49" s="103"/>
    </row>
    <row r="50" ht="22.5" customHeight="1" spans="1:3">
      <c r="A50" s="104" t="s">
        <v>169</v>
      </c>
      <c r="B50" s="103">
        <v>4.1</v>
      </c>
      <c r="C50" s="103"/>
    </row>
    <row r="51" ht="22.5" customHeight="1" spans="1:3">
      <c r="A51" s="104" t="s">
        <v>170</v>
      </c>
      <c r="B51" s="103"/>
      <c r="C51" s="103"/>
    </row>
    <row r="52" ht="22.5" customHeight="1" spans="1:3">
      <c r="A52" s="104" t="s">
        <v>171</v>
      </c>
      <c r="B52" s="103"/>
      <c r="C52" s="103"/>
    </row>
    <row r="53" ht="22.5" customHeight="1" spans="1:3">
      <c r="A53" s="104" t="s">
        <v>172</v>
      </c>
      <c r="B53" s="103"/>
      <c r="C53" s="103"/>
    </row>
    <row r="54" ht="22.5" customHeight="1" spans="1:3">
      <c r="A54" s="104" t="s">
        <v>173</v>
      </c>
      <c r="B54" s="103"/>
      <c r="C54" s="103"/>
    </row>
    <row r="55" ht="22.5" customHeight="1" spans="1:3">
      <c r="A55" s="104" t="s">
        <v>174</v>
      </c>
      <c r="B55" s="103"/>
      <c r="C55" s="103"/>
    </row>
    <row r="56" ht="22.5" customHeight="1" spans="1:3">
      <c r="A56" s="104" t="s">
        <v>175</v>
      </c>
      <c r="B56" s="103">
        <v>1.12</v>
      </c>
      <c r="C56" s="103"/>
    </row>
    <row r="57" ht="22.5" customHeight="1" spans="1:3">
      <c r="A57" s="100" t="s">
        <v>115</v>
      </c>
      <c r="B57" s="103">
        <f>B5+B45+B17</f>
        <v>784.2949</v>
      </c>
      <c r="C57" s="103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176</v>
      </c>
    </row>
    <row r="2" ht="19.5" customHeight="1" spans="1:2">
      <c r="A2" s="79"/>
      <c r="B2" s="80"/>
    </row>
    <row r="3" ht="30" customHeight="1" spans="1:2">
      <c r="A3" s="81" t="s">
        <v>177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113</v>
      </c>
    </row>
    <row r="6" ht="38.25" customHeight="1" spans="1:2">
      <c r="A6" s="85" t="s">
        <v>46</v>
      </c>
      <c r="B6" s="86">
        <v>2.4</v>
      </c>
    </row>
    <row r="7" ht="38.25" customHeight="1" spans="1:2">
      <c r="A7" s="87" t="s">
        <v>178</v>
      </c>
      <c r="B7" s="88">
        <v>0</v>
      </c>
    </row>
    <row r="8" ht="38.25" customHeight="1" spans="1:2">
      <c r="A8" s="87" t="s">
        <v>179</v>
      </c>
      <c r="B8" s="88">
        <v>0</v>
      </c>
    </row>
    <row r="9" ht="38.25" customHeight="1" spans="1:2">
      <c r="A9" s="89" t="s">
        <v>180</v>
      </c>
      <c r="B9" s="90">
        <v>2.4</v>
      </c>
    </row>
    <row r="10" ht="38.25" customHeight="1" spans="1:2">
      <c r="A10" s="91" t="s">
        <v>181</v>
      </c>
      <c r="B10" s="90">
        <v>2.4</v>
      </c>
    </row>
    <row r="11" ht="38.25" customHeight="1" spans="1:2">
      <c r="A11" s="92" t="s">
        <v>182</v>
      </c>
      <c r="B11" s="93">
        <v>0</v>
      </c>
    </row>
    <row r="12" ht="91.5" customHeight="1" spans="1:2">
      <c r="A12" s="94" t="s">
        <v>183</v>
      </c>
      <c r="B12" s="94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A10" sqref="A10:K10"/>
    </sheetView>
  </sheetViews>
  <sheetFormatPr defaultColWidth="6.875" defaultRowHeight="11.25"/>
  <cols>
    <col min="1" max="1" width="12.625" style="60" customWidth="1"/>
    <col min="2" max="2" width="20" style="60" customWidth="1"/>
    <col min="3" max="11" width="9.875" style="60" customWidth="1"/>
    <col min="12" max="16384" width="6.875" style="60"/>
  </cols>
  <sheetData>
    <row r="1" ht="16.5" customHeight="1" spans="1:11">
      <c r="A1" s="44" t="s">
        <v>184</v>
      </c>
      <c r="B1" s="45"/>
      <c r="C1" s="45"/>
      <c r="D1" s="45"/>
      <c r="E1" s="45"/>
      <c r="F1" s="45"/>
      <c r="G1" s="45"/>
      <c r="H1" s="45"/>
      <c r="I1" s="45"/>
      <c r="J1" s="75"/>
      <c r="K1" s="75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5"/>
      <c r="K2" s="75"/>
    </row>
    <row r="3" ht="29.25" customHeight="1" spans="1:11">
      <c r="A3" s="61" t="s">
        <v>185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6" t="s">
        <v>2</v>
      </c>
      <c r="K4" s="76"/>
    </row>
    <row r="5" ht="26.25" customHeight="1" spans="1:11">
      <c r="A5" s="63" t="s">
        <v>39</v>
      </c>
      <c r="B5" s="63"/>
      <c r="C5" s="63" t="s">
        <v>112</v>
      </c>
      <c r="D5" s="63"/>
      <c r="E5" s="63"/>
      <c r="F5" s="63" t="s">
        <v>113</v>
      </c>
      <c r="G5" s="63"/>
      <c r="H5" s="63"/>
      <c r="I5" s="63" t="s">
        <v>186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115</v>
      </c>
      <c r="D6" s="63" t="s">
        <v>104</v>
      </c>
      <c r="E6" s="63" t="s">
        <v>105</v>
      </c>
      <c r="F6" s="63" t="s">
        <v>115</v>
      </c>
      <c r="G6" s="63" t="s">
        <v>104</v>
      </c>
      <c r="H6" s="63" t="s">
        <v>105</v>
      </c>
      <c r="I6" s="63" t="s">
        <v>115</v>
      </c>
      <c r="J6" s="63" t="s">
        <v>104</v>
      </c>
      <c r="K6" s="63" t="s">
        <v>105</v>
      </c>
    </row>
    <row r="7" s="59" customFormat="1" ht="30" customHeight="1" spans="1:11">
      <c r="A7" s="64">
        <v>229</v>
      </c>
      <c r="B7" s="65" t="s">
        <v>99</v>
      </c>
      <c r="C7" s="66">
        <v>42</v>
      </c>
      <c r="D7" s="67"/>
      <c r="E7" s="67">
        <v>42</v>
      </c>
      <c r="F7" s="67">
        <v>35</v>
      </c>
      <c r="G7" s="67"/>
      <c r="H7" s="67">
        <v>35</v>
      </c>
      <c r="I7" s="67">
        <f>(F7-C7)/C7*100</f>
        <v>-16.6666666666667</v>
      </c>
      <c r="J7" s="67"/>
      <c r="K7" s="67">
        <f>(H7-E7)/E7*100</f>
        <v>-16.6666666666667</v>
      </c>
    </row>
    <row r="8" s="59" customFormat="1" ht="30" customHeight="1" spans="1:11">
      <c r="A8" s="68">
        <v>22960</v>
      </c>
      <c r="B8" s="69" t="s">
        <v>100</v>
      </c>
      <c r="C8" s="70">
        <v>42</v>
      </c>
      <c r="D8" s="71"/>
      <c r="E8" s="71">
        <v>42</v>
      </c>
      <c r="F8" s="71">
        <v>35</v>
      </c>
      <c r="G8" s="71"/>
      <c r="H8" s="71">
        <v>35</v>
      </c>
      <c r="I8" s="71">
        <f>(F8-C8)/C8*100</f>
        <v>-16.6666666666667</v>
      </c>
      <c r="J8" s="77"/>
      <c r="K8" s="71">
        <f>(H8-E8)/E8*100</f>
        <v>-16.6666666666667</v>
      </c>
    </row>
    <row r="9" s="59" customFormat="1" ht="30" customHeight="1" spans="1:11">
      <c r="A9" s="68">
        <v>2296013</v>
      </c>
      <c r="B9" s="69" t="s">
        <v>101</v>
      </c>
      <c r="C9" s="70">
        <v>42</v>
      </c>
      <c r="D9" s="71"/>
      <c r="E9" s="71">
        <v>42</v>
      </c>
      <c r="F9" s="71">
        <v>35</v>
      </c>
      <c r="G9" s="71"/>
      <c r="H9" s="71">
        <v>35</v>
      </c>
      <c r="I9" s="71">
        <f>(F9-C9)/C9*100</f>
        <v>-16.6666666666667</v>
      </c>
      <c r="J9" s="77"/>
      <c r="K9" s="71">
        <f>(H9-E9)/E9*100</f>
        <v>-16.6666666666667</v>
      </c>
    </row>
    <row r="10" ht="30" customHeight="1" spans="1:11">
      <c r="A10" s="72" t="s">
        <v>115</v>
      </c>
      <c r="B10" s="73"/>
      <c r="C10" s="74">
        <v>42</v>
      </c>
      <c r="D10" s="74"/>
      <c r="E10" s="74">
        <v>42</v>
      </c>
      <c r="F10" s="74">
        <v>35</v>
      </c>
      <c r="G10" s="74"/>
      <c r="H10" s="74">
        <v>35</v>
      </c>
      <c r="I10" s="74">
        <v>-16.6666666666667</v>
      </c>
      <c r="J10" s="78"/>
      <c r="K10" s="78">
        <v>-16.6666666666667</v>
      </c>
    </row>
  </sheetData>
  <mergeCells count="7">
    <mergeCell ref="A3:K3"/>
    <mergeCell ref="J4:K4"/>
    <mergeCell ref="A5:B5"/>
    <mergeCell ref="C5:E5"/>
    <mergeCell ref="F5:H5"/>
    <mergeCell ref="I5:K5"/>
    <mergeCell ref="A10:B10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topLeftCell="A7" workbookViewId="0">
      <selection activeCell="C17" sqref="C17"/>
    </sheetView>
  </sheetViews>
  <sheetFormatPr defaultColWidth="9" defaultRowHeight="14.25"/>
  <cols>
    <col min="1" max="1" width="25.25" customWidth="1"/>
    <col min="2" max="2" width="13.5" customWidth="1"/>
    <col min="3" max="8" width="11.75" customWidth="1"/>
    <col min="9" max="9" width="20.875" customWidth="1"/>
  </cols>
  <sheetData>
    <row r="1" ht="18.75" spans="1:7">
      <c r="A1" s="44" t="s">
        <v>187</v>
      </c>
      <c r="B1" s="45"/>
      <c r="C1" s="45"/>
      <c r="D1" s="45"/>
      <c r="E1" s="45"/>
      <c r="F1" s="45"/>
      <c r="G1" s="45"/>
    </row>
    <row r="2" ht="22.5" spans="1:9">
      <c r="A2" s="46" t="s">
        <v>188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189</v>
      </c>
      <c r="B4" s="10" t="s">
        <v>190</v>
      </c>
      <c r="C4" s="51" t="s">
        <v>191</v>
      </c>
      <c r="D4" s="52" t="s">
        <v>192</v>
      </c>
      <c r="E4" s="52"/>
      <c r="F4" s="53" t="s">
        <v>193</v>
      </c>
      <c r="G4" s="10" t="s">
        <v>194</v>
      </c>
      <c r="H4" s="53" t="s">
        <v>195</v>
      </c>
      <c r="I4" s="53" t="s">
        <v>196</v>
      </c>
    </row>
    <row r="5" ht="21" customHeight="1" spans="1:9">
      <c r="A5" s="50"/>
      <c r="B5" s="10"/>
      <c r="C5" s="51"/>
      <c r="D5" s="10" t="s">
        <v>197</v>
      </c>
      <c r="E5" s="10" t="s">
        <v>198</v>
      </c>
      <c r="F5" s="53"/>
      <c r="G5" s="10"/>
      <c r="H5" s="53"/>
      <c r="I5" s="53"/>
    </row>
    <row r="6" ht="27.75" customHeight="1" spans="1:9">
      <c r="A6" s="54" t="s">
        <v>115</v>
      </c>
      <c r="B6" s="55" t="s">
        <v>199</v>
      </c>
      <c r="C6" s="56">
        <v>4316</v>
      </c>
      <c r="D6" s="56">
        <v>200</v>
      </c>
      <c r="E6" s="56">
        <v>4116</v>
      </c>
      <c r="F6" s="57"/>
      <c r="G6" s="55"/>
      <c r="H6" s="55" t="s">
        <v>200</v>
      </c>
      <c r="I6" s="55" t="s">
        <v>200</v>
      </c>
    </row>
    <row r="7" ht="182" customHeight="1" spans="1:9">
      <c r="A7" s="58" t="s">
        <v>201</v>
      </c>
      <c r="B7" s="55" t="s">
        <v>199</v>
      </c>
      <c r="C7" s="56">
        <v>4316</v>
      </c>
      <c r="D7" s="56">
        <v>200</v>
      </c>
      <c r="E7" s="56">
        <v>4116</v>
      </c>
      <c r="F7" s="57"/>
      <c r="G7" s="55"/>
      <c r="H7" s="55" t="s">
        <v>202</v>
      </c>
      <c r="I7" s="58" t="s">
        <v>203</v>
      </c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2019-03-25T07:48:17Z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