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877" firstSheet="4" activeTab="7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<sst xmlns="http://schemas.openxmlformats.org/spreadsheetml/2006/main" count="183">
  <si>
    <t>表1</t>
  </si>
  <si>
    <t>孝义市殡仪服务中心2019年部门收支总表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</si>
  <si>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</si>
  <si>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</si>
  <si>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</si>
  <si>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</si>
  <si>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</si>
  <si>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</si>
  <si>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</si>
  <si>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</si>
  <si>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</si>
  <si>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</si>
  <si>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</si>
  <si>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</si>
  <si>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</si>
  <si>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</si>
  <si>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</si>
  <si>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</si>
  <si>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</si>
  <si>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</si>
  <si>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</si>
  <si>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</si>
  <si>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</si>
  <si>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</si>
  <si>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</si>
  <si>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</si>
  <si>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</si>
  <si>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</si>
  <si>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</si>
  <si>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</si>
  <si>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</si>
  <si>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</si>
  <si>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</si>
  <si>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</si>
  <si>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</si>
  <si>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</si>
  <si>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</si>
  <si>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</si>
  <si>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孝义市殡仪服务中心2019年部门收入总表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</si>
  <si>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</si>
  <si>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</si>
  <si>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</si>
  <si>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</si>
  <si>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</si>
  <si>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</si>
  <si>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</si>
  <si>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</si>
  <si>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社会福利</t>
  </si>
  <si>
    <t>2081004</t>
  </si>
  <si>
    <t>殡葬</t>
  </si>
  <si>
    <t>行政事业单位离退休</t>
  </si>
  <si>
    <t>机关事业单位基本养老保险缴费支出</t>
  </si>
  <si>
    <r>
      <rPr>
        <sz val="12"/>
        <rFont val="宋体"/>
        <charset val="134"/>
      </rPr>
      <t xml:space="preserve">         住房</t>
    </r>
    <r>
      <rPr>
        <sz val="12"/>
        <rFont val="宋体"/>
        <charset val="134"/>
      </rPr>
      <t xml:space="preserve">保障支出 </t>
    </r>
    <r>
      <rPr>
        <sz val="12"/>
        <rFont val="宋体"/>
        <charset val="134"/>
      </rPr>
      <t xml:space="preserve"> 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</si>
  <si>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住房改革支出</t>
    </r>
  </si>
  <si>
    <t xml:space="preserve">         住房公积金</t>
  </si>
  <si>
    <t>210</t>
  </si>
  <si>
    <t>卫生健康支出</t>
  </si>
  <si>
    <t>21011</t>
  </si>
  <si>
    <t>行政事业单位医疗</t>
  </si>
  <si>
    <t>2101102</t>
  </si>
  <si>
    <t>事业单位医疗</t>
  </si>
  <si>
    <t>合       计</t>
  </si>
  <si>
    <t>表3</t>
  </si>
  <si>
    <t>孝义市殡仪服务中心2019年部门支出总表</t>
  </si>
  <si>
    <t>基本支出</t>
  </si>
  <si>
    <t>项目支出</t>
  </si>
  <si>
    <t>合计</t>
  </si>
  <si>
    <t>表4</t>
  </si>
  <si>
    <t>孝义市殡仪服务中心2019年财政拨款收支总表</t>
  </si>
  <si>
    <t>小计</t>
  </si>
  <si>
    <t>政府性基金预算</t>
  </si>
  <si>
    <t>表5</t>
  </si>
  <si>
    <t>孝义市殡仪服务中心2019年一般公共预算支出表</t>
  </si>
  <si>
    <t>2018年预算数</t>
  </si>
  <si>
    <t>2019年预算数</t>
  </si>
  <si>
    <t>2019年预算数比2018年预算数增减%</t>
  </si>
  <si>
    <t>表6</t>
  </si>
  <si>
    <t>孝义市殡仪服务中心2019年一般公共预算基本支出经济科目表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</si>
  <si>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</si>
  <si>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</si>
  <si>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</si>
  <si>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</si>
  <si>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</si>
  <si>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</si>
  <si>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</si>
  <si>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</si>
  <si>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</si>
  <si>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</si>
  <si>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</si>
  <si>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</si>
  <si>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</si>
  <si>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</si>
  <si>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</si>
  <si>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</si>
  <si>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</si>
  <si>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</si>
  <si>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</si>
  <si>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</si>
  <si>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</si>
  <si>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</si>
  <si>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</si>
  <si>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</si>
  <si>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</si>
  <si>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</si>
  <si>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</si>
  <si>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</si>
  <si>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</si>
  <si>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</si>
  <si>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</si>
  <si>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</si>
  <si>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</si>
  <si>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</si>
  <si>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</si>
  <si>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</si>
  <si>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</si>
  <si>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</si>
  <si>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</si>
  <si>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</si>
  <si>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</si>
  <si>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</si>
  <si>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</si>
  <si>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</si>
  <si>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</si>
  <si>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</si>
  <si>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</si>
  <si>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</si>
  <si>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</si>
  <si>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</si>
  <si>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</si>
  <si>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</si>
  <si>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</si>
  <si>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</si>
  <si>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</si>
  <si>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孝义市殡仪服务中心2019年一般公共预算“三公”经费支出情况统计表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</si>
  <si>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</si>
  <si>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</si>
  <si>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</si>
  <si>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</si>
  <si>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</si>
  <si>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</si>
  <si>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</si>
  <si>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</si>
  <si>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孝义市殡仪服务中心2019年政府性基金预算支出表</t>
  </si>
  <si>
    <t>2019年预算比2018年预算数增减</t>
  </si>
  <si>
    <t xml:space="preserve"> </t>
  </si>
  <si>
    <t>合  计</t>
  </si>
  <si>
    <t>表9</t>
  </si>
  <si>
    <t>孝义市殡仪服务中心2019年一般公共预算重点项目绩效目标表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</si>
  <si>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</si>
  <si>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</si>
  <si>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</si>
  <si>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</si>
  <si>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</si>
  <si>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</si>
  <si>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</si>
  <si>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</si>
  <si>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</si>
  <si>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</si>
  <si>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</si>
  <si>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</si>
  <si>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孝义市殡仪服务中心2019年政府采购预算表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</si>
  <si>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</si>
  <si>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</si>
  <si>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</si>
  <si>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</si>
  <si>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</si>
  <si>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</si>
  <si>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</si>
  <si>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</si>
  <si>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</si>
  <si>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</si>
  <si>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</si>
  <si>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</si>
  <si>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</si>
  <si>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</si>
  <si>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</si>
  <si>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</si>
  <si>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孝义市殡仪服务中心2019年政府购买服务支出预算表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</si>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</sst>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19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31" fillId="26" borderId="13" applyNumberFormat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Protection="0"/>
  </cellStyleXfs>
  <cellXfs count="15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8" fontId="4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Alignment="1" applyProtection="1">
      <alignment horizontal="right"/>
    </xf>
    <xf numFmtId="177" fontId="5" fillId="0" borderId="0" xfId="0" applyNumberFormat="1" applyFont="1" applyAlignment="1" applyProtection="1">
      <alignment horizontal="right"/>
    </xf>
    <xf numFmtId="177" fontId="6" fillId="0" borderId="0" xfId="0" applyNumberFormat="1" applyFont="1" applyAlignment="1" applyProtection="1">
      <alignment horizontal="right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right"/>
    </xf>
    <xf numFmtId="177" fontId="3" fillId="0" borderId="0" xfId="0" applyNumberFormat="1" applyFont="1" applyProtection="1"/>
    <xf numFmtId="17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6" fillId="0" borderId="0" xfId="0" applyNumberFormat="1" applyFont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2" fillId="0" borderId="0" xfId="0" applyNumberFormat="1" applyFont="1" applyAlignment="1" applyProtection="1">
      <alignment horizontal="right" vertical="center"/>
    </xf>
    <xf numFmtId="177" fontId="0" fillId="0" borderId="0" xfId="0" applyNumberFormat="1" applyFont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5" fillId="0" borderId="0" xfId="0" applyNumberFormat="1" applyFont="1" applyAlignment="1" applyProtection="1">
      <alignment horizontal="left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</xf>
    <xf numFmtId="177" fontId="11" fillId="0" borderId="0" xfId="0" applyNumberFormat="1" applyFont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right" vertical="center"/>
    </xf>
    <xf numFmtId="177" fontId="0" fillId="0" borderId="5" xfId="0" applyNumberFormat="1" applyFont="1" applyBorder="1" applyAlignment="1" applyProtection="1">
      <alignment horizontal="right" vertical="center"/>
    </xf>
    <xf numFmtId="177" fontId="0" fillId="0" borderId="7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7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37" sqref="H37"/>
    </sheetView>
  </sheetViews>
  <sheetFormatPr defaultColWidth="6.875" defaultRowHeight="11.25" outlineLevelCol="7"/>
  <cols>
    <col min="1" max="1" width="33" style="60" customWidth="1"/>
    <col min="2" max="4" width="9.25" style="104" customWidth="1"/>
    <col min="5" max="5" width="34.125" style="60" customWidth="1"/>
    <col min="6" max="8" width="10.25" style="104" customWidth="1"/>
    <col min="9" max="13" width="11.875" style="60" customWidth="1"/>
    <col min="14" max="16384" width="6.875" style="60"/>
  </cols>
  <sheetData>
    <row r="1" ht="16.5" customHeight="1" spans="1:8">
      <c r="A1" s="62" t="s">
        <v>0</v>
      </c>
      <c r="B1" s="131"/>
      <c r="C1" s="131"/>
      <c r="D1" s="118"/>
      <c r="E1" s="117"/>
      <c r="F1" s="118"/>
      <c r="G1" s="118"/>
      <c r="H1" s="118"/>
    </row>
    <row r="2" ht="18.75" customHeight="1" spans="1:8">
      <c r="A2" s="119"/>
      <c r="B2" s="142"/>
      <c r="C2" s="142"/>
      <c r="D2" s="118"/>
      <c r="E2" s="117"/>
      <c r="F2" s="118"/>
      <c r="G2" s="118"/>
      <c r="H2" s="118"/>
    </row>
    <row r="3" ht="21" customHeight="1" spans="1:8">
      <c r="A3" s="80" t="s">
        <v>1</v>
      </c>
      <c r="B3" s="121"/>
      <c r="C3" s="121"/>
      <c r="D3" s="121"/>
      <c r="E3" s="80"/>
      <c r="F3" s="121"/>
      <c r="G3" s="121"/>
      <c r="H3" s="121"/>
    </row>
    <row r="4" ht="14.25" customHeight="1" spans="1:8">
      <c r="A4" s="122"/>
      <c r="B4" s="124"/>
      <c r="C4" s="124"/>
      <c r="D4" s="124"/>
      <c r="E4" s="122"/>
      <c r="F4" s="124"/>
      <c r="G4" s="124"/>
      <c r="H4" s="125" t="s">
        <v>2</v>
      </c>
    </row>
    <row r="5" ht="24" customHeight="1" spans="1:8">
      <c r="A5" s="152" t="s">
        <v>3</v>
      </c>
      <c r="B5" s="110"/>
      <c r="C5" s="110"/>
      <c r="D5" s="110"/>
      <c r="E5" s="152" t="s">
        <v>4</v>
      </c>
      <c r="F5" s="110"/>
      <c r="G5" s="110"/>
      <c r="H5" s="110"/>
    </row>
    <row r="6" ht="24" customHeight="1" spans="1:8">
      <c r="A6" s="153" t="s">
        <v>5</v>
      </c>
      <c r="B6" s="143" t="s">
        <v>6</v>
      </c>
      <c r="C6" s="144"/>
      <c r="D6" s="145"/>
      <c r="E6" s="146" t="s">
        <v>7</v>
      </c>
      <c r="F6" s="143" t="s">
        <v>6</v>
      </c>
      <c r="G6" s="144"/>
      <c r="H6" s="145"/>
    </row>
    <row r="7" ht="48.75" customHeight="1" spans="1:8">
      <c r="A7" s="147"/>
      <c r="B7" s="148" t="s">
        <v>8</v>
      </c>
      <c r="C7" s="148" t="s">
        <v>9</v>
      </c>
      <c r="D7" s="148" t="s">
        <v>10</v>
      </c>
      <c r="E7" s="149"/>
      <c r="F7" s="148" t="s">
        <v>8</v>
      </c>
      <c r="G7" s="148" t="s">
        <v>9</v>
      </c>
      <c r="H7" s="148" t="s">
        <v>10</v>
      </c>
    </row>
    <row r="8" ht="24" customHeight="1" spans="1:8">
      <c r="A8" s="70" t="s">
        <v>11</v>
      </c>
      <c r="B8" s="110">
        <v>141.35</v>
      </c>
      <c r="C8" s="110">
        <v>207</v>
      </c>
      <c r="D8" s="110">
        <f>(C8-B8)/B8%</f>
        <v>46.4449946940219</v>
      </c>
      <c r="E8" s="66" t="s">
        <v>12</v>
      </c>
      <c r="F8" s="111"/>
      <c r="G8" s="111"/>
      <c r="H8" s="110"/>
    </row>
    <row r="9" ht="24" customHeight="1" spans="1:8">
      <c r="A9" s="70" t="s">
        <v>13</v>
      </c>
      <c r="B9" s="110"/>
      <c r="C9" s="110"/>
      <c r="D9" s="110"/>
      <c r="E9" s="66" t="s">
        <v>14</v>
      </c>
      <c r="F9" s="111"/>
      <c r="G9" s="111"/>
      <c r="H9" s="110"/>
    </row>
    <row r="10" ht="24" customHeight="1" spans="1:8">
      <c r="A10" s="70" t="s">
        <v>15</v>
      </c>
      <c r="B10" s="110"/>
      <c r="C10" s="110"/>
      <c r="D10" s="110"/>
      <c r="E10" s="66" t="s">
        <v>16</v>
      </c>
      <c r="F10" s="111"/>
      <c r="G10" s="111"/>
      <c r="H10" s="110"/>
    </row>
    <row r="11" ht="24" customHeight="1" spans="1:8">
      <c r="A11" s="70" t="s">
        <v>17</v>
      </c>
      <c r="B11" s="110"/>
      <c r="C11" s="110"/>
      <c r="D11" s="110"/>
      <c r="E11" s="70" t="s">
        <v>18</v>
      </c>
      <c r="F11" s="110"/>
      <c r="G11" s="110"/>
      <c r="H11" s="110"/>
    </row>
    <row r="12" ht="24" customHeight="1" spans="1:8">
      <c r="A12" s="70"/>
      <c r="B12" s="110"/>
      <c r="C12" s="110"/>
      <c r="D12" s="110"/>
      <c r="E12" s="66" t="s">
        <v>19</v>
      </c>
      <c r="F12" s="111"/>
      <c r="G12" s="111"/>
      <c r="H12" s="110"/>
    </row>
    <row r="13" ht="24" customHeight="1" spans="1:8">
      <c r="A13" s="70"/>
      <c r="B13" s="110"/>
      <c r="C13" s="110"/>
      <c r="D13" s="110"/>
      <c r="E13" s="66" t="s">
        <v>20</v>
      </c>
      <c r="F13" s="111"/>
      <c r="G13" s="111"/>
      <c r="H13" s="110"/>
    </row>
    <row r="14" ht="24" customHeight="1" spans="1:8">
      <c r="A14" s="70"/>
      <c r="B14" s="110"/>
      <c r="C14" s="110"/>
      <c r="D14" s="110"/>
      <c r="E14" s="70" t="s">
        <v>21</v>
      </c>
      <c r="F14" s="110"/>
      <c r="G14" s="110"/>
      <c r="H14" s="110"/>
    </row>
    <row r="15" ht="24" customHeight="1" spans="1:8">
      <c r="A15" s="70"/>
      <c r="B15" s="110"/>
      <c r="C15" s="110"/>
      <c r="D15" s="110"/>
      <c r="E15" s="70" t="s">
        <v>22</v>
      </c>
      <c r="F15" s="143">
        <v>136.78</v>
      </c>
      <c r="G15" s="143">
        <v>202.19</v>
      </c>
      <c r="H15" s="110">
        <v>47.82</v>
      </c>
    </row>
    <row r="16" ht="24" customHeight="1" spans="1:8">
      <c r="A16" s="70"/>
      <c r="B16" s="110"/>
      <c r="C16" s="110"/>
      <c r="D16" s="110"/>
      <c r="E16" s="66" t="s">
        <v>23</v>
      </c>
      <c r="F16" s="150">
        <v>1.96</v>
      </c>
      <c r="G16" s="150">
        <v>2.06</v>
      </c>
      <c r="H16" s="110">
        <f>(G16-F16)/F16%</f>
        <v>5.10204081632653</v>
      </c>
    </row>
    <row r="17" ht="24" customHeight="1" spans="1:8">
      <c r="A17" s="70"/>
      <c r="B17" s="110"/>
      <c r="C17" s="110"/>
      <c r="D17" s="110"/>
      <c r="E17" s="66" t="s">
        <v>24</v>
      </c>
      <c r="F17" s="150"/>
      <c r="G17" s="150"/>
      <c r="H17" s="110"/>
    </row>
    <row r="18" ht="24" customHeight="1" spans="1:8">
      <c r="A18" s="70"/>
      <c r="B18" s="110"/>
      <c r="C18" s="110"/>
      <c r="D18" s="110"/>
      <c r="E18" s="70" t="s">
        <v>25</v>
      </c>
      <c r="F18" s="143"/>
      <c r="G18" s="143"/>
      <c r="H18" s="110"/>
    </row>
    <row r="19" ht="24" customHeight="1" spans="1:8">
      <c r="A19" s="70"/>
      <c r="B19" s="110"/>
      <c r="C19" s="110"/>
      <c r="D19" s="110"/>
      <c r="E19" s="70" t="s">
        <v>26</v>
      </c>
      <c r="F19" s="110"/>
      <c r="G19" s="110"/>
      <c r="H19" s="110"/>
    </row>
    <row r="20" ht="24" customHeight="1" spans="1:8">
      <c r="A20" s="70"/>
      <c r="B20" s="110"/>
      <c r="C20" s="110"/>
      <c r="D20" s="110"/>
      <c r="E20" s="70" t="s">
        <v>27</v>
      </c>
      <c r="F20" s="110"/>
      <c r="G20" s="110"/>
      <c r="H20" s="110"/>
    </row>
    <row r="21" ht="24" customHeight="1" spans="1:8">
      <c r="A21" s="70"/>
      <c r="B21" s="110"/>
      <c r="C21" s="110"/>
      <c r="D21" s="110"/>
      <c r="E21" s="70" t="s">
        <v>28</v>
      </c>
      <c r="F21" s="110"/>
      <c r="G21" s="110"/>
      <c r="H21" s="110"/>
    </row>
    <row r="22" ht="24" customHeight="1" spans="1:8">
      <c r="A22" s="70"/>
      <c r="B22" s="110"/>
      <c r="C22" s="110"/>
      <c r="D22" s="110"/>
      <c r="E22" s="70" t="s">
        <v>29</v>
      </c>
      <c r="F22" s="110"/>
      <c r="G22" s="110"/>
      <c r="H22" s="110"/>
    </row>
    <row r="23" ht="24" customHeight="1" spans="1:8">
      <c r="A23" s="70"/>
      <c r="B23" s="110"/>
      <c r="C23" s="110"/>
      <c r="D23" s="110"/>
      <c r="E23" s="70" t="s">
        <v>30</v>
      </c>
      <c r="F23" s="110"/>
      <c r="G23" s="110"/>
      <c r="H23" s="110"/>
    </row>
    <row r="24" ht="24" customHeight="1" spans="1:8">
      <c r="A24" s="70"/>
      <c r="B24" s="110"/>
      <c r="C24" s="110"/>
      <c r="D24" s="110"/>
      <c r="E24" s="70" t="s">
        <v>31</v>
      </c>
      <c r="F24" s="110"/>
      <c r="G24" s="110"/>
      <c r="H24" s="110"/>
    </row>
    <row r="25" ht="24" customHeight="1" spans="1:8">
      <c r="A25" s="70"/>
      <c r="B25" s="110"/>
      <c r="C25" s="110"/>
      <c r="D25" s="110"/>
      <c r="E25" s="70" t="s">
        <v>32</v>
      </c>
      <c r="F25" s="110">
        <v>2.61</v>
      </c>
      <c r="G25" s="110">
        <v>2.75</v>
      </c>
      <c r="H25" s="110">
        <f>(G25-F25)/F25%</f>
        <v>5.36398467432951</v>
      </c>
    </row>
    <row r="26" ht="24" customHeight="1" spans="1:8">
      <c r="A26" s="70"/>
      <c r="B26" s="110"/>
      <c r="C26" s="110"/>
      <c r="D26" s="110"/>
      <c r="E26" s="70" t="s">
        <v>33</v>
      </c>
      <c r="F26" s="110"/>
      <c r="G26" s="110"/>
      <c r="H26" s="110"/>
    </row>
    <row r="27" ht="24" customHeight="1" spans="1:8">
      <c r="A27" s="70"/>
      <c r="B27" s="110"/>
      <c r="C27" s="110"/>
      <c r="D27" s="110"/>
      <c r="E27" s="70" t="s">
        <v>34</v>
      </c>
      <c r="F27" s="110"/>
      <c r="G27" s="110"/>
      <c r="H27" s="110"/>
    </row>
    <row r="28" ht="24" customHeight="1" spans="1:8">
      <c r="A28" s="70"/>
      <c r="B28" s="110"/>
      <c r="C28" s="110"/>
      <c r="D28" s="110"/>
      <c r="E28" s="101"/>
      <c r="F28" s="151"/>
      <c r="G28" s="151"/>
      <c r="H28" s="110"/>
    </row>
    <row r="29" ht="24" customHeight="1" spans="1:8">
      <c r="A29" s="63" t="s">
        <v>35</v>
      </c>
      <c r="B29" s="110">
        <f>SUM(B8:B28)</f>
        <v>141.35</v>
      </c>
      <c r="C29" s="110">
        <f>SUM(C8:C28)</f>
        <v>207</v>
      </c>
      <c r="D29" s="110">
        <f>SUM(D8:D28)</f>
        <v>46.4449946940219</v>
      </c>
      <c r="E29" s="63" t="s">
        <v>36</v>
      </c>
      <c r="F29" s="110">
        <f>SUM(F8:F28)</f>
        <v>141.35</v>
      </c>
      <c r="G29" s="110">
        <f>SUM(G8:G28)</f>
        <v>207</v>
      </c>
      <c r="H29" s="110">
        <v>46.44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D8" sqref="D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115" customWidth="1"/>
    <col min="6" max="6" width="12" style="115" customWidth="1"/>
    <col min="7" max="7" width="15.625" style="115" customWidth="1"/>
    <col min="8" max="16384" width="6.875" style="60"/>
  </cols>
  <sheetData>
    <row r="1" ht="16.5" customHeight="1" spans="1:7">
      <c r="A1" s="44" t="s">
        <v>37</v>
      </c>
      <c r="B1" s="45"/>
      <c r="C1" s="127"/>
      <c r="D1" s="128"/>
      <c r="E1" s="128"/>
      <c r="F1" s="128"/>
      <c r="G1" s="128"/>
    </row>
    <row r="2" ht="29.25" customHeight="1" spans="1:7">
      <c r="A2" s="61" t="s">
        <v>38</v>
      </c>
      <c r="B2" s="61"/>
      <c r="C2" s="129"/>
      <c r="D2" s="129"/>
      <c r="E2" s="129"/>
      <c r="F2" s="129"/>
      <c r="G2" s="129"/>
    </row>
    <row r="3" ht="26.25" customHeight="1" spans="1:7">
      <c r="A3" s="62"/>
      <c r="B3" s="62"/>
      <c r="C3" s="130"/>
      <c r="D3" s="130"/>
      <c r="E3" s="130"/>
      <c r="F3" s="130"/>
      <c r="G3" s="131" t="s">
        <v>2</v>
      </c>
    </row>
    <row r="4" ht="26.25" customHeight="1" spans="1:7">
      <c r="A4" s="63" t="s">
        <v>39</v>
      </c>
      <c r="B4" s="63"/>
      <c r="C4" s="138" t="s">
        <v>35</v>
      </c>
      <c r="D4" s="139" t="s">
        <v>40</v>
      </c>
      <c r="E4" s="139" t="s">
        <v>41</v>
      </c>
      <c r="F4" s="139" t="s">
        <v>42</v>
      </c>
      <c r="G4" s="138" t="s">
        <v>43</v>
      </c>
    </row>
    <row r="5" s="59" customFormat="1" ht="47.25" customHeight="1" spans="1:7">
      <c r="A5" s="63" t="s">
        <v>44</v>
      </c>
      <c r="B5" s="63" t="s">
        <v>45</v>
      </c>
      <c r="C5" s="140"/>
      <c r="D5" s="139"/>
      <c r="E5" s="139"/>
      <c r="F5" s="139"/>
      <c r="G5" s="140"/>
    </row>
    <row r="6" s="59" customFormat="1" ht="25.5" customHeight="1" spans="1:7">
      <c r="A6" s="64">
        <v>208</v>
      </c>
      <c r="B6" s="65" t="s">
        <v>46</v>
      </c>
      <c r="C6" s="136">
        <f>C8</f>
        <v>195.31</v>
      </c>
      <c r="D6" s="110">
        <f>C6</f>
        <v>195.31</v>
      </c>
      <c r="E6" s="110"/>
      <c r="F6" s="110"/>
      <c r="G6" s="110"/>
    </row>
    <row r="7" s="59" customFormat="1" ht="25.5" customHeight="1" spans="1:7">
      <c r="A7" s="64">
        <v>20810</v>
      </c>
      <c r="B7" s="65" t="s">
        <v>47</v>
      </c>
      <c r="C7" s="136">
        <f>C8</f>
        <v>195.31</v>
      </c>
      <c r="D7" s="110">
        <f t="shared" ref="D7:D17" si="0">C7</f>
        <v>195.31</v>
      </c>
      <c r="E7" s="110"/>
      <c r="F7" s="110"/>
      <c r="G7" s="110"/>
    </row>
    <row r="8" s="59" customFormat="1" ht="25.5" customHeight="1" spans="1:7">
      <c r="A8" s="67" t="s">
        <v>48</v>
      </c>
      <c r="B8" s="65" t="s">
        <v>49</v>
      </c>
      <c r="C8" s="136">
        <v>195.31</v>
      </c>
      <c r="D8" s="110">
        <f t="shared" si="0"/>
        <v>195.31</v>
      </c>
      <c r="E8" s="110"/>
      <c r="F8" s="110"/>
      <c r="G8" s="110"/>
    </row>
    <row r="9" s="59" customFormat="1" ht="25.5" customHeight="1" spans="1:7">
      <c r="A9" s="64">
        <v>208</v>
      </c>
      <c r="B9" s="65" t="s">
        <v>46</v>
      </c>
      <c r="C9" s="136">
        <f>C11</f>
        <v>6.88</v>
      </c>
      <c r="D9" s="110">
        <f t="shared" si="0"/>
        <v>6.88</v>
      </c>
      <c r="E9" s="110"/>
      <c r="F9" s="110"/>
      <c r="G9" s="110"/>
    </row>
    <row r="10" s="59" customFormat="1" ht="25.5" customHeight="1" spans="1:7">
      <c r="A10" s="64">
        <v>20805</v>
      </c>
      <c r="B10" s="65" t="s">
        <v>50</v>
      </c>
      <c r="C10" s="136">
        <f>C11</f>
        <v>6.88</v>
      </c>
      <c r="D10" s="110">
        <f t="shared" si="0"/>
        <v>6.88</v>
      </c>
      <c r="E10" s="110"/>
      <c r="F10" s="110"/>
      <c r="G10" s="110"/>
    </row>
    <row r="11" customFormat="1" ht="25.5" customHeight="1" spans="1:7">
      <c r="A11" s="64">
        <v>2080505</v>
      </c>
      <c r="B11" s="69" t="s">
        <v>51</v>
      </c>
      <c r="C11" s="141">
        <v>6.88</v>
      </c>
      <c r="D11" s="110">
        <f t="shared" si="0"/>
        <v>6.88</v>
      </c>
      <c r="E11" s="137"/>
      <c r="F11" s="137"/>
      <c r="G11" s="137"/>
    </row>
    <row r="12" customFormat="1" ht="25.5" customHeight="1" spans="1:7">
      <c r="A12" s="64">
        <v>221</v>
      </c>
      <c r="B12" s="70" t="s">
        <v>52</v>
      </c>
      <c r="C12" s="126">
        <f>C14</f>
        <v>2.75</v>
      </c>
      <c r="D12" s="110">
        <f t="shared" si="0"/>
        <v>2.75</v>
      </c>
      <c r="E12" s="126"/>
      <c r="F12" s="126"/>
      <c r="G12" s="126"/>
    </row>
    <row r="13" customFormat="1" ht="25.5" customHeight="1" spans="1:7">
      <c r="A13" s="64">
        <v>22102</v>
      </c>
      <c r="B13" s="66" t="s">
        <v>53</v>
      </c>
      <c r="C13" s="136">
        <f>C14</f>
        <v>2.75</v>
      </c>
      <c r="D13" s="110">
        <f t="shared" si="0"/>
        <v>2.75</v>
      </c>
      <c r="E13" s="126"/>
      <c r="F13" s="126"/>
      <c r="G13" s="126"/>
    </row>
    <row r="14" customFormat="1" ht="25.5" customHeight="1" spans="1:7">
      <c r="A14" s="64">
        <v>2210201</v>
      </c>
      <c r="B14" s="70" t="s">
        <v>54</v>
      </c>
      <c r="C14" s="136">
        <v>2.75</v>
      </c>
      <c r="D14" s="110">
        <f t="shared" si="0"/>
        <v>2.75</v>
      </c>
      <c r="E14" s="126"/>
      <c r="F14" s="126"/>
      <c r="G14" s="126"/>
    </row>
    <row r="15" customFormat="1" ht="25.5" customHeight="1" spans="1:7">
      <c r="A15" s="71" t="s">
        <v>55</v>
      </c>
      <c r="B15" s="65" t="s">
        <v>56</v>
      </c>
      <c r="C15" s="136">
        <f>C17</f>
        <v>2.06</v>
      </c>
      <c r="D15" s="110">
        <f t="shared" si="0"/>
        <v>2.06</v>
      </c>
      <c r="E15" s="126"/>
      <c r="F15" s="126"/>
      <c r="G15" s="126"/>
    </row>
    <row r="16" ht="25.5" customHeight="1" spans="1:7">
      <c r="A16" s="71" t="s">
        <v>57</v>
      </c>
      <c r="B16" s="65" t="s">
        <v>58</v>
      </c>
      <c r="C16" s="136">
        <f>C17</f>
        <v>2.06</v>
      </c>
      <c r="D16" s="110">
        <f t="shared" si="0"/>
        <v>2.06</v>
      </c>
      <c r="E16" s="126"/>
      <c r="F16" s="126"/>
      <c r="G16" s="126"/>
    </row>
    <row r="17" ht="25.5" customHeight="1" spans="1:7">
      <c r="A17" s="71" t="s">
        <v>59</v>
      </c>
      <c r="B17" s="65" t="s">
        <v>60</v>
      </c>
      <c r="C17" s="136">
        <v>2.06</v>
      </c>
      <c r="D17" s="110">
        <f t="shared" si="0"/>
        <v>2.06</v>
      </c>
      <c r="E17" s="126"/>
      <c r="F17" s="126"/>
      <c r="G17" s="126"/>
    </row>
    <row r="18" ht="25.5" customHeight="1" spans="1:7">
      <c r="A18" s="72" t="s">
        <v>61</v>
      </c>
      <c r="B18" s="73"/>
      <c r="C18" s="136">
        <f>C6+C9+C12+C15</f>
        <v>207</v>
      </c>
      <c r="D18" s="136">
        <f>D6+D9+D12+D15</f>
        <v>207</v>
      </c>
      <c r="E18" s="126"/>
      <c r="F18" s="126"/>
      <c r="G18" s="126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C28" sqref="C28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115" customWidth="1"/>
    <col min="6" max="16384" width="6.875" style="60"/>
  </cols>
  <sheetData>
    <row r="1" ht="16.5" customHeight="1" spans="1:5">
      <c r="A1" s="44" t="s">
        <v>62</v>
      </c>
      <c r="B1" s="45"/>
      <c r="C1" s="127"/>
      <c r="D1" s="128"/>
      <c r="E1" s="128"/>
    </row>
    <row r="2" ht="16.5" customHeight="1" spans="1:5">
      <c r="A2" s="45"/>
      <c r="B2" s="45"/>
      <c r="C2" s="127"/>
      <c r="D2" s="128"/>
      <c r="E2" s="128"/>
    </row>
    <row r="3" ht="29.25" customHeight="1" spans="1:5">
      <c r="A3" s="61" t="s">
        <v>63</v>
      </c>
      <c r="B3" s="61"/>
      <c r="C3" s="129"/>
      <c r="D3" s="129"/>
      <c r="E3" s="129"/>
    </row>
    <row r="4" ht="24" customHeight="1" spans="1:5">
      <c r="A4" s="62"/>
      <c r="B4" s="62"/>
      <c r="C4" s="130"/>
      <c r="D4" s="130"/>
      <c r="E4" s="131" t="s">
        <v>2</v>
      </c>
    </row>
    <row r="5" ht="24" customHeight="1" spans="1:5">
      <c r="A5" s="132" t="s">
        <v>39</v>
      </c>
      <c r="B5" s="133"/>
      <c r="C5" s="134" t="s">
        <v>36</v>
      </c>
      <c r="D5" s="134" t="s">
        <v>64</v>
      </c>
      <c r="E5" s="134" t="s">
        <v>65</v>
      </c>
    </row>
    <row r="6" s="59" customFormat="1" ht="24" customHeight="1" spans="1:5">
      <c r="A6" s="63" t="s">
        <v>44</v>
      </c>
      <c r="B6" s="63" t="s">
        <v>45</v>
      </c>
      <c r="C6" s="135"/>
      <c r="D6" s="135"/>
      <c r="E6" s="135"/>
    </row>
    <row r="7" s="59" customFormat="1" ht="24" customHeight="1" spans="1:5">
      <c r="A7" s="64">
        <v>208</v>
      </c>
      <c r="B7" s="65" t="s">
        <v>46</v>
      </c>
      <c r="C7" s="136">
        <f>D7+E7</f>
        <v>195.31</v>
      </c>
      <c r="D7" s="110">
        <f>D9</f>
        <v>64.52</v>
      </c>
      <c r="E7" s="110">
        <f>E9</f>
        <v>130.79</v>
      </c>
    </row>
    <row r="8" s="59" customFormat="1" ht="24" customHeight="1" spans="1:5">
      <c r="A8" s="64">
        <v>20810</v>
      </c>
      <c r="B8" s="65" t="s">
        <v>47</v>
      </c>
      <c r="C8" s="136">
        <f t="shared" ref="C8:C19" si="0">D8+E8</f>
        <v>195.31</v>
      </c>
      <c r="D8" s="110">
        <f>D9</f>
        <v>64.52</v>
      </c>
      <c r="E8" s="110">
        <f>E9</f>
        <v>130.79</v>
      </c>
    </row>
    <row r="9" s="59" customFormat="1" ht="24" customHeight="1" spans="1:5">
      <c r="A9" s="67" t="s">
        <v>48</v>
      </c>
      <c r="B9" s="65" t="s">
        <v>49</v>
      </c>
      <c r="C9" s="136">
        <f t="shared" si="0"/>
        <v>195.31</v>
      </c>
      <c r="D9" s="110">
        <v>64.52</v>
      </c>
      <c r="E9" s="110">
        <v>130.79</v>
      </c>
    </row>
    <row r="10" s="59" customFormat="1" ht="24" customHeight="1" spans="1:5">
      <c r="A10" s="64">
        <v>208</v>
      </c>
      <c r="B10" s="65" t="s">
        <v>46</v>
      </c>
      <c r="C10" s="136">
        <f t="shared" si="0"/>
        <v>6.88</v>
      </c>
      <c r="D10" s="110">
        <f>D12</f>
        <v>6.88</v>
      </c>
      <c r="E10" s="110">
        <f>E12</f>
        <v>0</v>
      </c>
    </row>
    <row r="11" s="59" customFormat="1" ht="24" customHeight="1" spans="1:5">
      <c r="A11" s="64">
        <v>20805</v>
      </c>
      <c r="B11" s="65" t="s">
        <v>50</v>
      </c>
      <c r="C11" s="136">
        <f t="shared" si="0"/>
        <v>6.88</v>
      </c>
      <c r="D11" s="137">
        <f>D12</f>
        <v>6.88</v>
      </c>
      <c r="E11" s="110">
        <f>E13</f>
        <v>0</v>
      </c>
    </row>
    <row r="12" s="59" customFormat="1" ht="24" customHeight="1" spans="1:5">
      <c r="A12" s="64">
        <v>2080505</v>
      </c>
      <c r="B12" s="69" t="s">
        <v>51</v>
      </c>
      <c r="C12" s="136">
        <f t="shared" si="0"/>
        <v>6.88</v>
      </c>
      <c r="D12" s="137">
        <v>6.88</v>
      </c>
      <c r="E12" s="137"/>
    </row>
    <row r="13" customFormat="1" ht="24" customHeight="1" spans="1:5">
      <c r="A13" s="64">
        <v>221</v>
      </c>
      <c r="B13" s="70" t="s">
        <v>52</v>
      </c>
      <c r="C13" s="136">
        <f t="shared" si="0"/>
        <v>2.75</v>
      </c>
      <c r="D13" s="137">
        <f>D15</f>
        <v>2.75</v>
      </c>
      <c r="E13" s="137">
        <f>E15</f>
        <v>0</v>
      </c>
    </row>
    <row r="14" customFormat="1" ht="24" customHeight="1" spans="1:5">
      <c r="A14" s="64">
        <v>22102</v>
      </c>
      <c r="B14" s="66" t="s">
        <v>53</v>
      </c>
      <c r="C14" s="136">
        <f t="shared" si="0"/>
        <v>2.75</v>
      </c>
      <c r="D14" s="126">
        <f>D15</f>
        <v>2.75</v>
      </c>
      <c r="E14" s="137">
        <f>E16</f>
        <v>0</v>
      </c>
    </row>
    <row r="15" customFormat="1" ht="24" customHeight="1" spans="1:5">
      <c r="A15" s="64">
        <v>2210201</v>
      </c>
      <c r="B15" s="70" t="s">
        <v>54</v>
      </c>
      <c r="C15" s="136">
        <f t="shared" si="0"/>
        <v>2.75</v>
      </c>
      <c r="D15" s="126">
        <v>2.75</v>
      </c>
      <c r="E15" s="126"/>
    </row>
    <row r="16" ht="24" customHeight="1" spans="1:5">
      <c r="A16" s="71" t="s">
        <v>55</v>
      </c>
      <c r="B16" s="65" t="s">
        <v>56</v>
      </c>
      <c r="C16" s="136">
        <f t="shared" si="0"/>
        <v>2.06</v>
      </c>
      <c r="D16" s="126">
        <f>D18</f>
        <v>2.06</v>
      </c>
      <c r="E16" s="126">
        <f>E18</f>
        <v>0</v>
      </c>
    </row>
    <row r="17" ht="24" customHeight="1" spans="1:5">
      <c r="A17" s="71" t="s">
        <v>57</v>
      </c>
      <c r="B17" s="65" t="s">
        <v>58</v>
      </c>
      <c r="C17" s="136">
        <f t="shared" si="0"/>
        <v>2.06</v>
      </c>
      <c r="D17" s="126">
        <f>D18</f>
        <v>2.06</v>
      </c>
      <c r="E17" s="126"/>
    </row>
    <row r="18" ht="24" customHeight="1" spans="1:5">
      <c r="A18" s="71" t="s">
        <v>59</v>
      </c>
      <c r="B18" s="65" t="s">
        <v>60</v>
      </c>
      <c r="C18" s="136">
        <f t="shared" si="0"/>
        <v>2.06</v>
      </c>
      <c r="D18" s="126">
        <v>2.06</v>
      </c>
      <c r="E18" s="126"/>
    </row>
    <row r="19" ht="24" customHeight="1" spans="1:5">
      <c r="A19" s="72" t="s">
        <v>66</v>
      </c>
      <c r="B19" s="73"/>
      <c r="C19" s="136">
        <f t="shared" si="0"/>
        <v>207</v>
      </c>
      <c r="D19" s="126">
        <f>D7+D10+D13+D16</f>
        <v>76.21</v>
      </c>
      <c r="E19" s="126">
        <f>E7+E10+E13+E16</f>
        <v>130.79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J17" sqref="J17"/>
    </sheetView>
  </sheetViews>
  <sheetFormatPr defaultColWidth="6.875" defaultRowHeight="11.25" outlineLevelCol="5"/>
  <cols>
    <col min="1" max="1" width="28.125" style="60" customWidth="1"/>
    <col min="2" max="2" width="14.875" style="115" customWidth="1"/>
    <col min="3" max="3" width="30.375" style="60" customWidth="1"/>
    <col min="4" max="4" width="15.375" style="104" customWidth="1"/>
    <col min="5" max="6" width="17.125" style="104" customWidth="1"/>
    <col min="7" max="16384" width="6.875" style="60"/>
  </cols>
  <sheetData>
    <row r="1" ht="16.5" customHeight="1" spans="1:6">
      <c r="A1" s="62" t="s">
        <v>67</v>
      </c>
      <c r="B1" s="116"/>
      <c r="C1" s="117"/>
      <c r="D1" s="118"/>
      <c r="E1" s="118"/>
      <c r="F1" s="118"/>
    </row>
    <row r="2" ht="18.75" customHeight="1" spans="1:6">
      <c r="A2" s="119"/>
      <c r="B2" s="116"/>
      <c r="C2" s="117"/>
      <c r="D2" s="118"/>
      <c r="E2" s="118"/>
      <c r="F2" s="118"/>
    </row>
    <row r="3" ht="21" customHeight="1" spans="1:6">
      <c r="A3" s="80" t="s">
        <v>68</v>
      </c>
      <c r="B3" s="120"/>
      <c r="C3" s="80"/>
      <c r="D3" s="121"/>
      <c r="E3" s="121"/>
      <c r="F3" s="121"/>
    </row>
    <row r="4" ht="14.25" customHeight="1" spans="1:6">
      <c r="A4" s="122"/>
      <c r="B4" s="123"/>
      <c r="C4" s="122"/>
      <c r="D4" s="124"/>
      <c r="E4" s="124"/>
      <c r="F4" s="125" t="s">
        <v>2</v>
      </c>
    </row>
    <row r="5" ht="24" customHeight="1" spans="1:6">
      <c r="A5" s="152" t="s">
        <v>3</v>
      </c>
      <c r="B5" s="109"/>
      <c r="C5" s="152" t="s">
        <v>4</v>
      </c>
      <c r="D5" s="110"/>
      <c r="E5" s="110"/>
      <c r="F5" s="110"/>
    </row>
    <row r="6" ht="24" customHeight="1" spans="1:6">
      <c r="A6" s="152" t="s">
        <v>5</v>
      </c>
      <c r="B6" s="154" t="s">
        <v>6</v>
      </c>
      <c r="C6" s="63" t="s">
        <v>39</v>
      </c>
      <c r="D6" s="110" t="s">
        <v>6</v>
      </c>
      <c r="E6" s="110"/>
      <c r="F6" s="110"/>
    </row>
    <row r="7" ht="24" customHeight="1" spans="1:6">
      <c r="A7" s="63"/>
      <c r="B7" s="109"/>
      <c r="C7" s="63"/>
      <c r="D7" s="110" t="s">
        <v>69</v>
      </c>
      <c r="E7" s="110" t="s">
        <v>40</v>
      </c>
      <c r="F7" s="110" t="s">
        <v>70</v>
      </c>
    </row>
    <row r="8" ht="28.5" customHeight="1" spans="1:6">
      <c r="A8" s="70" t="s">
        <v>11</v>
      </c>
      <c r="B8" s="110">
        <v>207</v>
      </c>
      <c r="C8" s="66" t="s">
        <v>12</v>
      </c>
      <c r="D8" s="111">
        <f>E8+F8</f>
        <v>0</v>
      </c>
      <c r="E8" s="111"/>
      <c r="F8" s="110"/>
    </row>
    <row r="9" ht="28.5" customHeight="1" spans="1:6">
      <c r="A9" s="70" t="s">
        <v>13</v>
      </c>
      <c r="B9" s="110"/>
      <c r="C9" s="66" t="s">
        <v>14</v>
      </c>
      <c r="D9" s="111">
        <f t="shared" ref="D9:D29" si="0">E9+F9</f>
        <v>0</v>
      </c>
      <c r="E9" s="111"/>
      <c r="F9" s="110"/>
    </row>
    <row r="10" ht="28.5" customHeight="1" spans="1:6">
      <c r="A10" s="70"/>
      <c r="B10" s="126"/>
      <c r="C10" s="66" t="s">
        <v>16</v>
      </c>
      <c r="D10" s="111">
        <f t="shared" si="0"/>
        <v>0</v>
      </c>
      <c r="E10" s="111"/>
      <c r="F10" s="110"/>
    </row>
    <row r="11" ht="28.5" customHeight="1" spans="1:6">
      <c r="A11" s="70"/>
      <c r="B11" s="126"/>
      <c r="C11" s="70" t="s">
        <v>18</v>
      </c>
      <c r="D11" s="111">
        <f t="shared" si="0"/>
        <v>0</v>
      </c>
      <c r="E11" s="110"/>
      <c r="F11" s="110"/>
    </row>
    <row r="12" ht="28.5" customHeight="1" spans="1:6">
      <c r="A12" s="70"/>
      <c r="B12" s="126"/>
      <c r="C12" s="66" t="s">
        <v>19</v>
      </c>
      <c r="D12" s="111">
        <f t="shared" si="0"/>
        <v>0</v>
      </c>
      <c r="E12" s="111"/>
      <c r="F12" s="110"/>
    </row>
    <row r="13" ht="28.5" customHeight="1" spans="1:6">
      <c r="A13" s="70"/>
      <c r="B13" s="126"/>
      <c r="C13" s="66" t="s">
        <v>20</v>
      </c>
      <c r="D13" s="111">
        <f t="shared" si="0"/>
        <v>0</v>
      </c>
      <c r="E13" s="111"/>
      <c r="F13" s="110"/>
    </row>
    <row r="14" ht="28.5" customHeight="1" spans="1:6">
      <c r="A14" s="70"/>
      <c r="B14" s="126"/>
      <c r="C14" s="70" t="s">
        <v>21</v>
      </c>
      <c r="D14" s="111">
        <f t="shared" si="0"/>
        <v>0</v>
      </c>
      <c r="E14" s="110"/>
      <c r="F14" s="110"/>
    </row>
    <row r="15" ht="28.5" customHeight="1" spans="1:6">
      <c r="A15" s="70"/>
      <c r="B15" s="126"/>
      <c r="C15" s="70" t="s">
        <v>22</v>
      </c>
      <c r="D15" s="111">
        <f t="shared" si="0"/>
        <v>202.19</v>
      </c>
      <c r="E15" s="110">
        <v>202.19</v>
      </c>
      <c r="F15" s="110"/>
    </row>
    <row r="16" ht="28.5" customHeight="1" spans="1:6">
      <c r="A16" s="70"/>
      <c r="B16" s="126"/>
      <c r="C16" s="66" t="s">
        <v>23</v>
      </c>
      <c r="D16" s="111">
        <f t="shared" si="0"/>
        <v>2.06</v>
      </c>
      <c r="E16" s="111">
        <v>2.06</v>
      </c>
      <c r="F16" s="110"/>
    </row>
    <row r="17" ht="28.5" customHeight="1" spans="1:6">
      <c r="A17" s="70"/>
      <c r="B17" s="126"/>
      <c r="C17" s="66" t="s">
        <v>24</v>
      </c>
      <c r="D17" s="111">
        <f t="shared" si="0"/>
        <v>0</v>
      </c>
      <c r="E17" s="111"/>
      <c r="F17" s="110"/>
    </row>
    <row r="18" ht="28.5" customHeight="1" spans="1:6">
      <c r="A18" s="70"/>
      <c r="B18" s="126"/>
      <c r="C18" s="70" t="s">
        <v>25</v>
      </c>
      <c r="D18" s="111">
        <f t="shared" si="0"/>
        <v>0</v>
      </c>
      <c r="E18" s="110"/>
      <c r="F18" s="110"/>
    </row>
    <row r="19" ht="28.5" customHeight="1" spans="1:6">
      <c r="A19" s="70"/>
      <c r="B19" s="126"/>
      <c r="C19" s="70" t="s">
        <v>26</v>
      </c>
      <c r="D19" s="111">
        <f t="shared" si="0"/>
        <v>0</v>
      </c>
      <c r="E19" s="110"/>
      <c r="F19" s="110"/>
    </row>
    <row r="20" ht="28.5" customHeight="1" spans="1:6">
      <c r="A20" s="70"/>
      <c r="B20" s="126"/>
      <c r="C20" s="70" t="s">
        <v>27</v>
      </c>
      <c r="D20" s="111">
        <f t="shared" si="0"/>
        <v>0</v>
      </c>
      <c r="E20" s="110"/>
      <c r="F20" s="110"/>
    </row>
    <row r="21" ht="28.5" customHeight="1" spans="1:6">
      <c r="A21" s="70"/>
      <c r="B21" s="126"/>
      <c r="C21" s="70" t="s">
        <v>28</v>
      </c>
      <c r="D21" s="111">
        <f t="shared" si="0"/>
        <v>0</v>
      </c>
      <c r="E21" s="110"/>
      <c r="F21" s="110"/>
    </row>
    <row r="22" ht="28.5" customHeight="1" spans="1:6">
      <c r="A22" s="70"/>
      <c r="B22" s="126"/>
      <c r="C22" s="70" t="s">
        <v>29</v>
      </c>
      <c r="D22" s="111">
        <f t="shared" si="0"/>
        <v>0</v>
      </c>
      <c r="E22" s="110"/>
      <c r="F22" s="110"/>
    </row>
    <row r="23" ht="28.5" customHeight="1" spans="1:6">
      <c r="A23" s="70"/>
      <c r="B23" s="126"/>
      <c r="C23" s="70" t="s">
        <v>30</v>
      </c>
      <c r="D23" s="111">
        <f t="shared" si="0"/>
        <v>0</v>
      </c>
      <c r="E23" s="110"/>
      <c r="F23" s="110"/>
    </row>
    <row r="24" ht="28.5" customHeight="1" spans="1:6">
      <c r="A24" s="70"/>
      <c r="B24" s="126"/>
      <c r="C24" s="70" t="s">
        <v>31</v>
      </c>
      <c r="D24" s="111">
        <f t="shared" si="0"/>
        <v>0</v>
      </c>
      <c r="E24" s="110"/>
      <c r="F24" s="110"/>
    </row>
    <row r="25" ht="28.5" customHeight="1" spans="1:6">
      <c r="A25" s="70"/>
      <c r="B25" s="126"/>
      <c r="C25" s="70" t="s">
        <v>32</v>
      </c>
      <c r="D25" s="111">
        <f t="shared" si="0"/>
        <v>2.75</v>
      </c>
      <c r="E25" s="110">
        <v>2.75</v>
      </c>
      <c r="F25" s="110"/>
    </row>
    <row r="26" ht="28.5" customHeight="1" spans="1:6">
      <c r="A26" s="70"/>
      <c r="B26" s="126"/>
      <c r="C26" s="70" t="s">
        <v>33</v>
      </c>
      <c r="D26" s="111">
        <f t="shared" si="0"/>
        <v>0</v>
      </c>
      <c r="E26" s="110"/>
      <c r="F26" s="110"/>
    </row>
    <row r="27" ht="28.5" customHeight="1" spans="1:6">
      <c r="A27" s="70"/>
      <c r="B27" s="126"/>
      <c r="C27" s="70" t="s">
        <v>34</v>
      </c>
      <c r="D27" s="111">
        <f t="shared" si="0"/>
        <v>0</v>
      </c>
      <c r="E27" s="110"/>
      <c r="F27" s="110"/>
    </row>
    <row r="28" ht="28.5" customHeight="1" spans="1:6">
      <c r="A28" s="70"/>
      <c r="B28" s="126"/>
      <c r="C28" s="70"/>
      <c r="D28" s="111">
        <f t="shared" si="0"/>
        <v>0</v>
      </c>
      <c r="E28" s="110"/>
      <c r="F28" s="110"/>
    </row>
    <row r="29" ht="28.5" customHeight="1" spans="1:6">
      <c r="A29" s="63" t="s">
        <v>35</v>
      </c>
      <c r="B29" s="110">
        <f>SUM(B8:B28)</f>
        <v>207</v>
      </c>
      <c r="C29" s="63" t="s">
        <v>36</v>
      </c>
      <c r="D29" s="111">
        <f t="shared" si="0"/>
        <v>207</v>
      </c>
      <c r="E29" s="110">
        <f>SUM(E8:E28)</f>
        <v>207</v>
      </c>
      <c r="F29" s="11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B4" workbookViewId="0">
      <selection activeCell="F12" sqref="F12"/>
    </sheetView>
  </sheetViews>
  <sheetFormatPr defaultColWidth="6.875" defaultRowHeight="11.25"/>
  <cols>
    <col min="1" max="1" width="9.5" style="60" customWidth="1"/>
    <col min="2" max="2" width="26.25" style="60" customWidth="1"/>
    <col min="3" max="8" width="10" style="104" customWidth="1"/>
    <col min="9" max="11" width="10.875" style="104" customWidth="1"/>
    <col min="12" max="16384" width="6.875" style="60"/>
  </cols>
  <sheetData>
    <row r="1" ht="16.5" customHeight="1" spans="1:11">
      <c r="A1" s="44" t="s">
        <v>71</v>
      </c>
      <c r="B1" s="45"/>
      <c r="C1" s="105"/>
      <c r="D1" s="105"/>
      <c r="E1" s="105"/>
      <c r="F1" s="105"/>
      <c r="G1" s="105"/>
      <c r="H1" s="105"/>
      <c r="I1" s="114"/>
      <c r="J1" s="114"/>
      <c r="K1" s="114"/>
    </row>
    <row r="2" ht="16.5" customHeight="1" spans="1:11">
      <c r="A2" s="45"/>
      <c r="B2" s="45"/>
      <c r="C2" s="105"/>
      <c r="D2" s="105"/>
      <c r="E2" s="105"/>
      <c r="F2" s="105"/>
      <c r="G2" s="105"/>
      <c r="H2" s="105"/>
      <c r="I2" s="114"/>
      <c r="J2" s="114"/>
      <c r="K2" s="114"/>
    </row>
    <row r="3" ht="29.25" customHeight="1" spans="1:11">
      <c r="A3" s="61" t="s">
        <v>72</v>
      </c>
      <c r="B3" s="61"/>
      <c r="C3" s="106"/>
      <c r="D3" s="106"/>
      <c r="E3" s="106"/>
      <c r="F3" s="106"/>
      <c r="G3" s="106"/>
      <c r="H3" s="106"/>
      <c r="I3" s="106"/>
      <c r="J3" s="106"/>
      <c r="K3" s="106"/>
    </row>
    <row r="4" ht="26.25" customHeight="1" spans="1:11">
      <c r="A4" s="107"/>
      <c r="B4" s="107"/>
      <c r="C4" s="108"/>
      <c r="D4" s="108"/>
      <c r="E4" s="108"/>
      <c r="F4" s="108"/>
      <c r="G4" s="108"/>
      <c r="H4" s="108"/>
      <c r="I4" s="108"/>
      <c r="J4" s="108" t="s">
        <v>2</v>
      </c>
      <c r="K4" s="108"/>
    </row>
    <row r="5" ht="26.25" customHeight="1" spans="1:11">
      <c r="A5" s="63" t="s">
        <v>39</v>
      </c>
      <c r="B5" s="63"/>
      <c r="C5" s="109" t="s">
        <v>73</v>
      </c>
      <c r="D5" s="109"/>
      <c r="E5" s="109"/>
      <c r="F5" s="109" t="s">
        <v>74</v>
      </c>
      <c r="G5" s="109"/>
      <c r="H5" s="109"/>
      <c r="I5" s="109" t="s">
        <v>75</v>
      </c>
      <c r="J5" s="109"/>
      <c r="K5" s="109"/>
    </row>
    <row r="6" s="59" customFormat="1" ht="30.75" customHeight="1" spans="1:11">
      <c r="A6" s="63" t="s">
        <v>44</v>
      </c>
      <c r="B6" s="63" t="s">
        <v>45</v>
      </c>
      <c r="C6" s="109" t="s">
        <v>66</v>
      </c>
      <c r="D6" s="109" t="s">
        <v>64</v>
      </c>
      <c r="E6" s="109" t="s">
        <v>65</v>
      </c>
      <c r="F6" s="109" t="s">
        <v>66</v>
      </c>
      <c r="G6" s="109" t="s">
        <v>64</v>
      </c>
      <c r="H6" s="109" t="s">
        <v>65</v>
      </c>
      <c r="I6" s="109" t="s">
        <v>66</v>
      </c>
      <c r="J6" s="109" t="s">
        <v>64</v>
      </c>
      <c r="K6" s="109" t="s">
        <v>65</v>
      </c>
    </row>
    <row r="7" s="59" customFormat="1" ht="30.75" customHeight="1" spans="1:11">
      <c r="A7" s="64">
        <v>208</v>
      </c>
      <c r="B7" s="65" t="s">
        <v>46</v>
      </c>
      <c r="C7" s="110">
        <f>D7+E7</f>
        <v>130.26</v>
      </c>
      <c r="D7" s="110">
        <f>D9</f>
        <v>59.13</v>
      </c>
      <c r="E7" s="110">
        <f>E9</f>
        <v>71.13</v>
      </c>
      <c r="F7" s="110">
        <f>G7+H7</f>
        <v>195.31</v>
      </c>
      <c r="G7" s="110">
        <f>G9</f>
        <v>64.52</v>
      </c>
      <c r="H7" s="110">
        <f>H9</f>
        <v>130.79</v>
      </c>
      <c r="I7" s="110">
        <f>(F7-C7)/C7%</f>
        <v>49.9385843697221</v>
      </c>
      <c r="J7" s="110">
        <f>(G7-D7)/D7%</f>
        <v>9.11550820226618</v>
      </c>
      <c r="K7" s="110">
        <f>(H7-E7)/E7%</f>
        <v>83.8745958104878</v>
      </c>
    </row>
    <row r="8" s="59" customFormat="1" ht="30.75" customHeight="1" spans="1:11">
      <c r="A8" s="64">
        <v>20810</v>
      </c>
      <c r="B8" s="65" t="s">
        <v>47</v>
      </c>
      <c r="C8" s="110">
        <f t="shared" ref="C8:C19" si="0">D8+E8</f>
        <v>130.26</v>
      </c>
      <c r="D8" s="110">
        <f>D9</f>
        <v>59.13</v>
      </c>
      <c r="E8" s="110">
        <f>E9</f>
        <v>71.13</v>
      </c>
      <c r="F8" s="110">
        <f t="shared" ref="F8:F19" si="1">G8+H8</f>
        <v>195.31</v>
      </c>
      <c r="G8" s="110">
        <f>G9</f>
        <v>64.52</v>
      </c>
      <c r="H8" s="110">
        <f>H9</f>
        <v>130.79</v>
      </c>
      <c r="I8" s="110">
        <f t="shared" ref="I8:I19" si="2">(F8-C8)/C8%</f>
        <v>49.9385843697221</v>
      </c>
      <c r="J8" s="110">
        <f>(G8-D8)/D8%</f>
        <v>9.11550820226618</v>
      </c>
      <c r="K8" s="110">
        <f>(H8-E8)/E8%</f>
        <v>83.8745958104878</v>
      </c>
    </row>
    <row r="9" s="59" customFormat="1" ht="30.75" customHeight="1" spans="1:11">
      <c r="A9" s="67" t="s">
        <v>48</v>
      </c>
      <c r="B9" s="65" t="s">
        <v>49</v>
      </c>
      <c r="C9" s="110">
        <f t="shared" si="0"/>
        <v>130.26</v>
      </c>
      <c r="D9" s="110">
        <f>61.09-1.96</f>
        <v>59.13</v>
      </c>
      <c r="E9" s="110">
        <v>71.13</v>
      </c>
      <c r="F9" s="110">
        <f t="shared" si="1"/>
        <v>195.31</v>
      </c>
      <c r="G9" s="110">
        <v>64.52</v>
      </c>
      <c r="H9" s="110">
        <v>130.79</v>
      </c>
      <c r="I9" s="110">
        <f t="shared" si="2"/>
        <v>49.9385843697221</v>
      </c>
      <c r="J9" s="110">
        <f>(G9-D9)/D9%</f>
        <v>9.11550820226618</v>
      </c>
      <c r="K9" s="110">
        <f>(H9-E9)/E9%</f>
        <v>83.8745958104878</v>
      </c>
    </row>
    <row r="10" s="59" customFormat="1" ht="30.75" customHeight="1" spans="1:11">
      <c r="A10" s="64">
        <v>208</v>
      </c>
      <c r="B10" s="65" t="s">
        <v>46</v>
      </c>
      <c r="C10" s="110">
        <f t="shared" si="0"/>
        <v>6.52</v>
      </c>
      <c r="D10" s="111">
        <f>D12</f>
        <v>6.52</v>
      </c>
      <c r="E10" s="111">
        <f>E12</f>
        <v>0</v>
      </c>
      <c r="F10" s="110">
        <f t="shared" si="1"/>
        <v>6.88</v>
      </c>
      <c r="G10" s="111">
        <f>G12</f>
        <v>6.88</v>
      </c>
      <c r="H10" s="111">
        <f>H12</f>
        <v>0</v>
      </c>
      <c r="I10" s="110">
        <f t="shared" si="2"/>
        <v>5.52147239263804</v>
      </c>
      <c r="J10" s="110">
        <f t="shared" ref="J10:J18" si="3">(G10-D10)/D10%</f>
        <v>5.52147239263804</v>
      </c>
      <c r="K10" s="110"/>
    </row>
    <row r="11" s="59" customFormat="1" ht="30.75" customHeight="1" spans="1:11">
      <c r="A11" s="64">
        <v>20805</v>
      </c>
      <c r="B11" s="65" t="s">
        <v>50</v>
      </c>
      <c r="C11" s="110">
        <f t="shared" si="0"/>
        <v>6.52</v>
      </c>
      <c r="D11" s="111">
        <f>D12</f>
        <v>6.52</v>
      </c>
      <c r="E11" s="111">
        <f>E12</f>
        <v>0</v>
      </c>
      <c r="F11" s="110">
        <f t="shared" si="1"/>
        <v>6.88</v>
      </c>
      <c r="G11" s="111">
        <f>G12</f>
        <v>6.88</v>
      </c>
      <c r="H11" s="111"/>
      <c r="I11" s="110">
        <f t="shared" si="2"/>
        <v>5.52147239263804</v>
      </c>
      <c r="J11" s="110">
        <f t="shared" si="3"/>
        <v>5.52147239263804</v>
      </c>
      <c r="K11" s="110"/>
    </row>
    <row r="12" s="59" customFormat="1" ht="30.75" customHeight="1" spans="1:11">
      <c r="A12" s="64">
        <v>2080505</v>
      </c>
      <c r="B12" s="69" t="s">
        <v>51</v>
      </c>
      <c r="C12" s="110">
        <f t="shared" si="0"/>
        <v>6.52</v>
      </c>
      <c r="D12" s="111">
        <v>6.52</v>
      </c>
      <c r="E12" s="111"/>
      <c r="F12" s="110">
        <f t="shared" si="1"/>
        <v>6.88</v>
      </c>
      <c r="G12" s="111">
        <v>6.88</v>
      </c>
      <c r="H12" s="111"/>
      <c r="I12" s="110">
        <f t="shared" si="2"/>
        <v>5.52147239263804</v>
      </c>
      <c r="J12" s="110">
        <f t="shared" si="3"/>
        <v>5.52147239263804</v>
      </c>
      <c r="K12" s="110"/>
    </row>
    <row r="13" s="59" customFormat="1" ht="30.75" customHeight="1" spans="1:11">
      <c r="A13" s="64">
        <v>221</v>
      </c>
      <c r="B13" s="70" t="s">
        <v>52</v>
      </c>
      <c r="C13" s="110">
        <f t="shared" si="0"/>
        <v>2.61</v>
      </c>
      <c r="D13" s="111">
        <f>D15</f>
        <v>2.61</v>
      </c>
      <c r="E13" s="111"/>
      <c r="F13" s="110">
        <f t="shared" si="1"/>
        <v>2.75</v>
      </c>
      <c r="G13" s="111">
        <f>G15</f>
        <v>2.75</v>
      </c>
      <c r="H13" s="111"/>
      <c r="I13" s="110">
        <f t="shared" si="2"/>
        <v>5.36398467432951</v>
      </c>
      <c r="J13" s="110">
        <f t="shared" si="3"/>
        <v>5.36398467432951</v>
      </c>
      <c r="K13" s="110"/>
    </row>
    <row r="14" s="59" customFormat="1" ht="30.75" customHeight="1" spans="1:11">
      <c r="A14" s="64">
        <v>22102</v>
      </c>
      <c r="B14" s="66" t="s">
        <v>53</v>
      </c>
      <c r="C14" s="110">
        <f t="shared" si="0"/>
        <v>2.61</v>
      </c>
      <c r="D14" s="110">
        <f>D15</f>
        <v>2.61</v>
      </c>
      <c r="E14" s="110"/>
      <c r="F14" s="110">
        <f t="shared" si="1"/>
        <v>2.75</v>
      </c>
      <c r="G14" s="110">
        <f>G15</f>
        <v>2.75</v>
      </c>
      <c r="H14" s="110"/>
      <c r="I14" s="110">
        <f t="shared" si="2"/>
        <v>5.36398467432951</v>
      </c>
      <c r="J14" s="110">
        <f t="shared" si="3"/>
        <v>5.36398467432951</v>
      </c>
      <c r="K14" s="110"/>
    </row>
    <row r="15" customFormat="1" ht="30.75" customHeight="1" spans="1:11">
      <c r="A15" s="64">
        <v>2210201</v>
      </c>
      <c r="B15" s="70" t="s">
        <v>54</v>
      </c>
      <c r="C15" s="110">
        <f t="shared" si="0"/>
        <v>2.61</v>
      </c>
      <c r="D15" s="110">
        <v>2.61</v>
      </c>
      <c r="E15" s="110"/>
      <c r="F15" s="110">
        <f t="shared" si="1"/>
        <v>2.75</v>
      </c>
      <c r="G15" s="110">
        <v>2.75</v>
      </c>
      <c r="H15" s="110"/>
      <c r="I15" s="110">
        <f t="shared" si="2"/>
        <v>5.36398467432951</v>
      </c>
      <c r="J15" s="110">
        <f t="shared" si="3"/>
        <v>5.36398467432951</v>
      </c>
      <c r="K15" s="110"/>
    </row>
    <row r="16" ht="30.75" customHeight="1" spans="1:11">
      <c r="A16" s="71" t="s">
        <v>55</v>
      </c>
      <c r="B16" s="65" t="s">
        <v>56</v>
      </c>
      <c r="C16" s="110">
        <f t="shared" si="0"/>
        <v>1.96</v>
      </c>
      <c r="D16" s="111">
        <f>D18</f>
        <v>1.96</v>
      </c>
      <c r="E16" s="111"/>
      <c r="F16" s="110">
        <f t="shared" si="1"/>
        <v>2.06</v>
      </c>
      <c r="G16" s="111">
        <f>G18</f>
        <v>2.06</v>
      </c>
      <c r="H16" s="111"/>
      <c r="I16" s="110">
        <f t="shared" si="2"/>
        <v>5.10204081632653</v>
      </c>
      <c r="J16" s="110">
        <f t="shared" si="3"/>
        <v>5.10204081632653</v>
      </c>
      <c r="K16" s="110"/>
    </row>
    <row r="17" ht="30.75" customHeight="1" spans="1:11">
      <c r="A17" s="71" t="s">
        <v>57</v>
      </c>
      <c r="B17" s="65" t="s">
        <v>58</v>
      </c>
      <c r="C17" s="110">
        <f t="shared" si="0"/>
        <v>1.96</v>
      </c>
      <c r="D17" s="111">
        <f>D18</f>
        <v>1.96</v>
      </c>
      <c r="E17" s="111"/>
      <c r="F17" s="110">
        <f t="shared" si="1"/>
        <v>2.06</v>
      </c>
      <c r="G17" s="111">
        <f>G18</f>
        <v>2.06</v>
      </c>
      <c r="H17" s="111"/>
      <c r="I17" s="110">
        <f t="shared" si="2"/>
        <v>5.10204081632653</v>
      </c>
      <c r="J17" s="110">
        <f t="shared" si="3"/>
        <v>5.10204081632653</v>
      </c>
      <c r="K17" s="110"/>
    </row>
    <row r="18" ht="30.75" customHeight="1" spans="1:11">
      <c r="A18" s="71" t="s">
        <v>59</v>
      </c>
      <c r="B18" s="65" t="s">
        <v>60</v>
      </c>
      <c r="C18" s="110">
        <f t="shared" si="0"/>
        <v>1.96</v>
      </c>
      <c r="D18" s="111">
        <v>1.96</v>
      </c>
      <c r="E18" s="111"/>
      <c r="F18" s="110">
        <f t="shared" si="1"/>
        <v>2.06</v>
      </c>
      <c r="G18" s="111">
        <v>2.06</v>
      </c>
      <c r="H18" s="111"/>
      <c r="I18" s="110">
        <f t="shared" si="2"/>
        <v>5.10204081632653</v>
      </c>
      <c r="J18" s="110">
        <f t="shared" si="3"/>
        <v>5.10204081632653</v>
      </c>
      <c r="K18" s="110"/>
    </row>
    <row r="19" ht="30.75" customHeight="1" spans="1:11">
      <c r="A19" s="112" t="s">
        <v>66</v>
      </c>
      <c r="B19" s="113"/>
      <c r="C19" s="110">
        <f t="shared" si="0"/>
        <v>141.35</v>
      </c>
      <c r="D19" s="111">
        <f>D7+D10+D13+D16</f>
        <v>70.22</v>
      </c>
      <c r="E19" s="111">
        <f t="shared" ref="E19:K19" si="4">E7+E10+E13+E16</f>
        <v>71.13</v>
      </c>
      <c r="F19" s="111">
        <f t="shared" si="4"/>
        <v>207</v>
      </c>
      <c r="G19" s="111">
        <f t="shared" si="4"/>
        <v>76.21</v>
      </c>
      <c r="H19" s="111">
        <f t="shared" si="4"/>
        <v>130.79</v>
      </c>
      <c r="I19" s="110">
        <f t="shared" si="2"/>
        <v>46.4449946940219</v>
      </c>
      <c r="J19" s="111">
        <v>8.53</v>
      </c>
      <c r="K19" s="111">
        <f t="shared" si="4"/>
        <v>83.8745958104878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F5" sqref="F5:F19"/>
    </sheetView>
  </sheetViews>
  <sheetFormatPr defaultColWidth="9" defaultRowHeight="14.25" outlineLevelCol="4"/>
  <cols>
    <col min="1" max="1" width="38.375" customWidth="1"/>
    <col min="2" max="2" width="18.125" style="91" customWidth="1"/>
    <col min="3" max="3" width="22.125" customWidth="1"/>
  </cols>
  <sheetData>
    <row r="1" ht="19.5" customHeight="1" spans="1:3">
      <c r="A1" s="92" t="s">
        <v>76</v>
      </c>
      <c r="B1" s="93"/>
      <c r="C1" s="94"/>
    </row>
    <row r="2" ht="44.25" customHeight="1" spans="1:5">
      <c r="A2" s="95" t="s">
        <v>77</v>
      </c>
      <c r="B2" s="96"/>
      <c r="C2" s="95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78</v>
      </c>
      <c r="B4" s="100" t="s">
        <v>6</v>
      </c>
      <c r="C4" s="99" t="s">
        <v>79</v>
      </c>
    </row>
    <row r="5" ht="22.5" customHeight="1" spans="1:3">
      <c r="A5" s="101" t="s">
        <v>80</v>
      </c>
      <c r="B5" s="102">
        <f>SUM(B6:B16)</f>
        <v>53.17</v>
      </c>
      <c r="C5" s="101"/>
    </row>
    <row r="6" ht="22.5" customHeight="1" spans="1:3">
      <c r="A6" s="101" t="s">
        <v>81</v>
      </c>
      <c r="B6" s="102">
        <v>18.01</v>
      </c>
      <c r="C6" s="101"/>
    </row>
    <row r="7" ht="22.5" customHeight="1" spans="1:3">
      <c r="A7" s="101" t="s">
        <v>82</v>
      </c>
      <c r="B7" s="102">
        <v>2.35</v>
      </c>
      <c r="C7" s="101"/>
    </row>
    <row r="8" ht="22.5" customHeight="1" spans="1:3">
      <c r="A8" s="101" t="s">
        <v>83</v>
      </c>
      <c r="B8" s="102">
        <v>1.5</v>
      </c>
      <c r="C8" s="101"/>
    </row>
    <row r="9" ht="22.5" customHeight="1" spans="1:3">
      <c r="A9" s="101" t="s">
        <v>84</v>
      </c>
      <c r="B9" s="102">
        <v>14.05</v>
      </c>
      <c r="C9" s="101"/>
    </row>
    <row r="10" ht="22.5" customHeight="1" spans="1:3">
      <c r="A10" s="101" t="s">
        <v>85</v>
      </c>
      <c r="B10" s="102">
        <v>6.87</v>
      </c>
      <c r="C10" s="101"/>
    </row>
    <row r="11" ht="22.5" customHeight="1" spans="1:3">
      <c r="A11" s="101" t="s">
        <v>86</v>
      </c>
      <c r="B11" s="102"/>
      <c r="C11" s="101"/>
    </row>
    <row r="12" ht="22.5" customHeight="1" spans="1:3">
      <c r="A12" s="101" t="s">
        <v>87</v>
      </c>
      <c r="B12" s="102">
        <v>2.06</v>
      </c>
      <c r="C12" s="101"/>
    </row>
    <row r="13" ht="22.5" customHeight="1" spans="1:3">
      <c r="A13" s="101" t="s">
        <v>88</v>
      </c>
      <c r="B13" s="102"/>
      <c r="C13" s="101"/>
    </row>
    <row r="14" ht="22.5" customHeight="1" spans="1:3">
      <c r="A14" s="101" t="s">
        <v>89</v>
      </c>
      <c r="B14" s="102">
        <v>0.2</v>
      </c>
      <c r="C14" s="101"/>
    </row>
    <row r="15" ht="22.5" customHeight="1" spans="1:3">
      <c r="A15" s="101" t="s">
        <v>90</v>
      </c>
      <c r="B15" s="102">
        <v>2.75</v>
      </c>
      <c r="C15" s="101"/>
    </row>
    <row r="16" ht="22.5" customHeight="1" spans="1:3">
      <c r="A16" s="101" t="s">
        <v>91</v>
      </c>
      <c r="B16" s="102">
        <f>4.5+0.88</f>
        <v>5.38</v>
      </c>
      <c r="C16" s="101"/>
    </row>
    <row r="17" ht="22.5" customHeight="1" spans="1:3">
      <c r="A17" s="101" t="s">
        <v>92</v>
      </c>
      <c r="B17" s="102">
        <f>SUM(B18:B44)</f>
        <v>23.04</v>
      </c>
      <c r="C17" s="101"/>
    </row>
    <row r="18" ht="22.5" customHeight="1" spans="1:3">
      <c r="A18" s="101" t="s">
        <v>93</v>
      </c>
      <c r="B18" s="102">
        <v>0.61</v>
      </c>
      <c r="C18" s="101"/>
    </row>
    <row r="19" ht="22.5" customHeight="1" spans="1:3">
      <c r="A19" s="101" t="s">
        <v>94</v>
      </c>
      <c r="B19" s="102"/>
      <c r="C19" s="101"/>
    </row>
    <row r="20" ht="22.5" customHeight="1" spans="1:3">
      <c r="A20" s="101" t="s">
        <v>95</v>
      </c>
      <c r="B20" s="102"/>
      <c r="C20" s="101"/>
    </row>
    <row r="21" ht="22.5" customHeight="1" spans="1:3">
      <c r="A21" s="101" t="s">
        <v>96</v>
      </c>
      <c r="C21" s="101"/>
    </row>
    <row r="22" ht="22.5" customHeight="1" spans="1:3">
      <c r="A22" s="101" t="s">
        <v>97</v>
      </c>
      <c r="B22" s="102"/>
      <c r="C22" s="101"/>
    </row>
    <row r="23" ht="22.5" customHeight="1" spans="1:3">
      <c r="A23" s="101" t="s">
        <v>98</v>
      </c>
      <c r="B23" s="102">
        <v>0.5</v>
      </c>
      <c r="C23" s="101"/>
    </row>
    <row r="24" ht="22.5" customHeight="1" spans="1:3">
      <c r="A24" s="101" t="s">
        <v>99</v>
      </c>
      <c r="B24" s="102">
        <v>0.1</v>
      </c>
      <c r="C24" s="101"/>
    </row>
    <row r="25" ht="22.5" customHeight="1" spans="1:3">
      <c r="A25" s="101" t="s">
        <v>100</v>
      </c>
      <c r="B25" s="102">
        <v>18.4</v>
      </c>
      <c r="C25" s="101"/>
    </row>
    <row r="26" ht="22.5" customHeight="1" spans="1:3">
      <c r="A26" s="101" t="s">
        <v>101</v>
      </c>
      <c r="B26" s="102"/>
      <c r="C26" s="101"/>
    </row>
    <row r="27" ht="22.5" customHeight="1" spans="1:3">
      <c r="A27" s="101" t="s">
        <v>102</v>
      </c>
      <c r="B27" s="102"/>
      <c r="C27" s="101"/>
    </row>
    <row r="28" ht="22.5" customHeight="1" spans="1:3">
      <c r="A28" s="101" t="s">
        <v>103</v>
      </c>
      <c r="B28" s="102"/>
      <c r="C28" s="101"/>
    </row>
    <row r="29" ht="22.5" customHeight="1" spans="1:3">
      <c r="A29" s="101" t="s">
        <v>104</v>
      </c>
      <c r="B29" s="102">
        <v>0.33</v>
      </c>
      <c r="C29" s="101"/>
    </row>
    <row r="30" ht="22.5" customHeight="1" spans="1:3">
      <c r="A30" s="101" t="s">
        <v>105</v>
      </c>
      <c r="B30" s="102"/>
      <c r="C30" s="101"/>
    </row>
    <row r="31" ht="22.5" customHeight="1" spans="1:3">
      <c r="A31" s="101" t="s">
        <v>106</v>
      </c>
      <c r="B31" s="102"/>
      <c r="C31" s="101"/>
    </row>
    <row r="32" ht="22.5" customHeight="1" spans="1:3">
      <c r="A32" s="101" t="s">
        <v>107</v>
      </c>
      <c r="B32" s="102"/>
      <c r="C32" s="101"/>
    </row>
    <row r="33" ht="22.5" customHeight="1" spans="1:3">
      <c r="A33" s="101" t="s">
        <v>108</v>
      </c>
      <c r="B33" s="102"/>
      <c r="C33" s="101"/>
    </row>
    <row r="34" ht="22.5" customHeight="1" spans="1:3">
      <c r="A34" s="101" t="s">
        <v>109</v>
      </c>
      <c r="B34" s="102"/>
      <c r="C34" s="101"/>
    </row>
    <row r="35" ht="22.5" customHeight="1" spans="1:3">
      <c r="A35" s="101" t="s">
        <v>110</v>
      </c>
      <c r="B35" s="102"/>
      <c r="C35" s="101"/>
    </row>
    <row r="36" ht="22.5" customHeight="1" spans="1:3">
      <c r="A36" s="101" t="s">
        <v>111</v>
      </c>
      <c r="B36" s="102"/>
      <c r="C36" s="101"/>
    </row>
    <row r="37" ht="22.5" customHeight="1" spans="1:3">
      <c r="A37" s="101" t="s">
        <v>112</v>
      </c>
      <c r="B37" s="102"/>
      <c r="C37" s="101"/>
    </row>
    <row r="38" ht="22.5" customHeight="1" spans="1:3">
      <c r="A38" s="101" t="s">
        <v>113</v>
      </c>
      <c r="B38" s="102"/>
      <c r="C38" s="101"/>
    </row>
    <row r="39" ht="22.5" customHeight="1" spans="1:3">
      <c r="A39" s="101" t="s">
        <v>114</v>
      </c>
      <c r="B39" s="102"/>
      <c r="C39" s="101"/>
    </row>
    <row r="40" ht="22.5" customHeight="1" spans="1:3">
      <c r="A40" s="101" t="s">
        <v>115</v>
      </c>
      <c r="B40" s="102">
        <v>0.63</v>
      </c>
      <c r="C40" s="101"/>
    </row>
    <row r="41" ht="22.5" customHeight="1" spans="1:3">
      <c r="A41" s="101" t="s">
        <v>116</v>
      </c>
      <c r="B41" s="102">
        <v>2.4</v>
      </c>
      <c r="C41" s="101"/>
    </row>
    <row r="42" ht="22.5" customHeight="1" spans="1:3">
      <c r="A42" s="101" t="s">
        <v>117</v>
      </c>
      <c r="B42" s="102"/>
      <c r="C42" s="101"/>
    </row>
    <row r="43" ht="22.5" customHeight="1" spans="1:3">
      <c r="A43" s="101" t="s">
        <v>118</v>
      </c>
      <c r="B43" s="102"/>
      <c r="C43" s="101"/>
    </row>
    <row r="44" ht="22.5" customHeight="1" spans="1:3">
      <c r="A44" s="103" t="s">
        <v>119</v>
      </c>
      <c r="B44" s="102">
        <v>0.07</v>
      </c>
      <c r="C44" s="101"/>
    </row>
    <row r="45" ht="22.5" customHeight="1" spans="1:3">
      <c r="A45" s="101" t="s">
        <v>120</v>
      </c>
      <c r="B45" s="102">
        <f>SUM(B46:B56)</f>
        <v>0</v>
      </c>
      <c r="C45" s="101"/>
    </row>
    <row r="46" ht="22.5" customHeight="1" spans="1:3">
      <c r="A46" s="101" t="s">
        <v>121</v>
      </c>
      <c r="B46" s="102"/>
      <c r="C46" s="101"/>
    </row>
    <row r="47" ht="22.5" customHeight="1" spans="1:3">
      <c r="A47" s="101" t="s">
        <v>122</v>
      </c>
      <c r="B47" s="102"/>
      <c r="C47" s="101"/>
    </row>
    <row r="48" ht="22.5" customHeight="1" spans="1:3">
      <c r="A48" s="101" t="s">
        <v>123</v>
      </c>
      <c r="B48" s="102"/>
      <c r="C48" s="101"/>
    </row>
    <row r="49" ht="22.5" customHeight="1" spans="1:3">
      <c r="A49" s="101" t="s">
        <v>124</v>
      </c>
      <c r="B49" s="102"/>
      <c r="C49" s="101"/>
    </row>
    <row r="50" ht="22.5" customHeight="1" spans="1:3">
      <c r="A50" s="101" t="s">
        <v>125</v>
      </c>
      <c r="B50" s="102"/>
      <c r="C50" s="101"/>
    </row>
    <row r="51" ht="22.5" customHeight="1" spans="1:3">
      <c r="A51" s="101" t="s">
        <v>126</v>
      </c>
      <c r="B51" s="102"/>
      <c r="C51" s="101"/>
    </row>
    <row r="52" ht="22.5" customHeight="1" spans="1:3">
      <c r="A52" s="101" t="s">
        <v>127</v>
      </c>
      <c r="B52" s="102"/>
      <c r="C52" s="101"/>
    </row>
    <row r="53" ht="22.5" customHeight="1" spans="1:3">
      <c r="A53" s="101" t="s">
        <v>128</v>
      </c>
      <c r="B53" s="102"/>
      <c r="C53" s="101"/>
    </row>
    <row r="54" ht="22.5" customHeight="1" spans="1:3">
      <c r="A54" s="101" t="s">
        <v>129</v>
      </c>
      <c r="B54" s="102"/>
      <c r="C54" s="101"/>
    </row>
    <row r="55" ht="22.5" customHeight="1" spans="1:3">
      <c r="A55" s="101" t="s">
        <v>130</v>
      </c>
      <c r="B55" s="102"/>
      <c r="C55" s="101"/>
    </row>
    <row r="56" ht="22.5" customHeight="1" spans="1:3">
      <c r="A56" s="101" t="s">
        <v>131</v>
      </c>
      <c r="B56" s="102"/>
      <c r="C56" s="101"/>
    </row>
    <row r="57" ht="22.5" customHeight="1" spans="1:3">
      <c r="A57" s="99" t="s">
        <v>66</v>
      </c>
      <c r="B57" s="102">
        <f>B45+B17+B5</f>
        <v>76.21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132</v>
      </c>
    </row>
    <row r="2" ht="19.5" customHeight="1" spans="1:2">
      <c r="A2" s="78"/>
      <c r="B2" s="79"/>
    </row>
    <row r="3" ht="30" customHeight="1" spans="1:2">
      <c r="A3" s="80" t="s">
        <v>133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74</v>
      </c>
    </row>
    <row r="6" ht="38.25" customHeight="1" spans="1:2">
      <c r="A6" s="84" t="s">
        <v>134</v>
      </c>
      <c r="B6" s="63">
        <v>2.4</v>
      </c>
    </row>
    <row r="7" ht="38.25" customHeight="1" spans="1:2">
      <c r="A7" s="70" t="s">
        <v>135</v>
      </c>
      <c r="B7" s="63">
        <v>0</v>
      </c>
    </row>
    <row r="8" ht="38.25" customHeight="1" spans="1:2">
      <c r="A8" s="70" t="s">
        <v>136</v>
      </c>
      <c r="B8" s="63">
        <v>0</v>
      </c>
    </row>
    <row r="9" ht="38.25" customHeight="1" spans="1:2">
      <c r="A9" s="85" t="s">
        <v>137</v>
      </c>
      <c r="B9" s="86">
        <v>2.4</v>
      </c>
    </row>
    <row r="10" ht="38.25" customHeight="1" spans="1:2">
      <c r="A10" s="87" t="s">
        <v>138</v>
      </c>
      <c r="B10" s="86">
        <v>2.4</v>
      </c>
    </row>
    <row r="11" ht="38.25" customHeight="1" spans="1:2">
      <c r="A11" s="88" t="s">
        <v>139</v>
      </c>
      <c r="B11" s="89">
        <v>0</v>
      </c>
    </row>
    <row r="12" ht="91.5" customHeight="1" spans="1:2">
      <c r="A12" s="90" t="s">
        <v>140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abSelected="1" workbookViewId="0">
      <selection activeCell="F14" sqref="F14"/>
    </sheetView>
  </sheetViews>
  <sheetFormatPr defaultColWidth="6.875" defaultRowHeight="11.25"/>
  <cols>
    <col min="1" max="1" width="9" style="60" customWidth="1"/>
    <col min="2" max="2" width="28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141</v>
      </c>
      <c r="B1" s="45"/>
      <c r="C1" s="45"/>
      <c r="D1" s="45"/>
      <c r="E1" s="45"/>
      <c r="F1" s="45"/>
      <c r="G1" s="45"/>
      <c r="H1" s="45"/>
      <c r="I1" s="45"/>
      <c r="J1" s="74"/>
      <c r="K1" s="74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4"/>
      <c r="K2" s="74"/>
    </row>
    <row r="3" ht="29.25" customHeight="1" spans="1:11">
      <c r="A3" s="61" t="s">
        <v>142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5" t="s">
        <v>2</v>
      </c>
      <c r="K4" s="75"/>
    </row>
    <row r="5" ht="26.25" customHeight="1" spans="1:11">
      <c r="A5" s="63" t="s">
        <v>39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143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66</v>
      </c>
      <c r="D6" s="63" t="s">
        <v>64</v>
      </c>
      <c r="E6" s="63" t="s">
        <v>65</v>
      </c>
      <c r="F6" s="63" t="s">
        <v>66</v>
      </c>
      <c r="G6" s="63" t="s">
        <v>64</v>
      </c>
      <c r="H6" s="63" t="s">
        <v>65</v>
      </c>
      <c r="I6" s="63" t="s">
        <v>66</v>
      </c>
      <c r="J6" s="63" t="s">
        <v>64</v>
      </c>
      <c r="K6" s="63" t="s">
        <v>65</v>
      </c>
    </row>
    <row r="7" s="59" customFormat="1" ht="30" customHeight="1" spans="1:11">
      <c r="A7" s="64"/>
      <c r="B7" s="65"/>
      <c r="C7" s="66"/>
      <c r="D7" s="66"/>
      <c r="E7" s="66"/>
      <c r="F7" s="66"/>
      <c r="G7" s="66"/>
      <c r="H7" s="66"/>
      <c r="I7" s="66"/>
      <c r="J7" s="76"/>
      <c r="K7" s="76"/>
    </row>
    <row r="8" s="59" customFormat="1" ht="30" customHeight="1" spans="1:11">
      <c r="A8" s="64"/>
      <c r="B8" s="65"/>
      <c r="C8" s="66"/>
      <c r="D8" s="66"/>
      <c r="E8" s="66"/>
      <c r="F8" s="66"/>
      <c r="G8" s="66"/>
      <c r="H8" s="66"/>
      <c r="I8" s="66"/>
      <c r="J8" s="76"/>
      <c r="K8" s="76"/>
    </row>
    <row r="9" s="59" customFormat="1" ht="30" customHeight="1" spans="1:11">
      <c r="A9" s="67"/>
      <c r="B9" s="65"/>
      <c r="C9" s="66"/>
      <c r="D9" s="66" t="s">
        <v>144</v>
      </c>
      <c r="E9" s="66"/>
      <c r="F9" s="66"/>
      <c r="G9" s="66"/>
      <c r="H9" s="66"/>
      <c r="I9" s="66"/>
      <c r="J9" s="76"/>
      <c r="K9" s="76"/>
    </row>
    <row r="10" s="59" customFormat="1" ht="30" customHeight="1" spans="1:11">
      <c r="A10" s="64"/>
      <c r="B10" s="65"/>
      <c r="C10" s="66"/>
      <c r="D10" s="66"/>
      <c r="E10" s="66"/>
      <c r="F10" s="66"/>
      <c r="G10" s="66"/>
      <c r="H10" s="66"/>
      <c r="I10" s="66"/>
      <c r="J10" s="76"/>
      <c r="K10" s="76"/>
    </row>
    <row r="11" customFormat="1" ht="30" customHeight="1" spans="1:11">
      <c r="A11" s="64"/>
      <c r="B11" s="65"/>
      <c r="C11" s="68"/>
      <c r="D11" s="68"/>
      <c r="E11" s="68"/>
      <c r="F11" s="68"/>
      <c r="G11" s="68"/>
      <c r="H11" s="68"/>
      <c r="I11" s="68"/>
      <c r="J11" s="77"/>
      <c r="K11" s="77"/>
    </row>
    <row r="12" customFormat="1" ht="30" customHeight="1" spans="1:11">
      <c r="A12" s="64"/>
      <c r="B12" s="69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4"/>
      <c r="B13" s="70"/>
      <c r="C13" s="66"/>
      <c r="D13" s="66"/>
      <c r="E13" s="66"/>
      <c r="F13" s="66"/>
      <c r="G13" s="66"/>
      <c r="H13" s="66"/>
      <c r="I13" s="66"/>
      <c r="J13" s="70"/>
      <c r="K13" s="70"/>
    </row>
    <row r="14" ht="30" customHeight="1" spans="1:11">
      <c r="A14" s="64"/>
      <c r="B14" s="66"/>
      <c r="C14" s="70"/>
      <c r="D14" s="70"/>
      <c r="E14" s="70"/>
      <c r="F14" s="70"/>
      <c r="G14" s="70"/>
      <c r="H14" s="70"/>
      <c r="I14" s="66"/>
      <c r="J14" s="70"/>
      <c r="K14" s="70"/>
    </row>
    <row r="15" ht="30" customHeight="1" spans="1:11">
      <c r="A15" s="64"/>
      <c r="B15" s="70"/>
      <c r="C15" s="70"/>
      <c r="D15" s="70"/>
      <c r="E15" s="70"/>
      <c r="F15" s="70"/>
      <c r="G15" s="70"/>
      <c r="H15" s="70"/>
      <c r="I15" s="66"/>
      <c r="J15" s="70"/>
      <c r="K15" s="70"/>
    </row>
    <row r="16" ht="30" customHeight="1" spans="1:11">
      <c r="A16" s="71"/>
      <c r="B16" s="65"/>
      <c r="C16" s="70"/>
      <c r="D16" s="70"/>
      <c r="E16" s="70"/>
      <c r="F16" s="70"/>
      <c r="G16" s="70"/>
      <c r="H16" s="70"/>
      <c r="I16" s="66"/>
      <c r="J16" s="70"/>
      <c r="K16" s="70"/>
    </row>
    <row r="17" ht="30" customHeight="1" spans="1:11">
      <c r="A17" s="71"/>
      <c r="B17" s="65"/>
      <c r="C17" s="66"/>
      <c r="D17" s="66"/>
      <c r="E17" s="66"/>
      <c r="F17" s="66"/>
      <c r="G17" s="66"/>
      <c r="H17" s="66"/>
      <c r="I17" s="66"/>
      <c r="J17" s="70"/>
      <c r="K17" s="70"/>
    </row>
    <row r="18" ht="30" customHeight="1" spans="1:11">
      <c r="A18" s="71"/>
      <c r="B18" s="65"/>
      <c r="C18" s="66"/>
      <c r="D18" s="66"/>
      <c r="E18" s="66"/>
      <c r="F18" s="66"/>
      <c r="G18" s="66"/>
      <c r="H18" s="66"/>
      <c r="I18" s="66"/>
      <c r="J18" s="70"/>
      <c r="K18" s="70"/>
    </row>
    <row r="19" ht="30" customHeight="1" spans="1:11">
      <c r="A19" s="72" t="s">
        <v>145</v>
      </c>
      <c r="B19" s="73"/>
      <c r="C19" s="66"/>
      <c r="D19" s="66"/>
      <c r="E19" s="66"/>
      <c r="F19" s="66"/>
      <c r="G19" s="66"/>
      <c r="H19" s="66"/>
      <c r="I19" s="66"/>
      <c r="J19" s="70"/>
      <c r="K19" s="70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146</v>
      </c>
      <c r="B1" s="45"/>
      <c r="C1" s="45"/>
      <c r="D1" s="45"/>
      <c r="E1" s="45"/>
      <c r="F1" s="45"/>
      <c r="G1" s="45"/>
    </row>
    <row r="2" ht="22.5" spans="1:9">
      <c r="A2" s="46" t="s">
        <v>147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148</v>
      </c>
      <c r="B4" s="10" t="s">
        <v>149</v>
      </c>
      <c r="C4" s="51" t="s">
        <v>150</v>
      </c>
      <c r="D4" s="52" t="s">
        <v>151</v>
      </c>
      <c r="E4" s="52"/>
      <c r="F4" s="53" t="s">
        <v>152</v>
      </c>
      <c r="G4" s="10" t="s">
        <v>153</v>
      </c>
      <c r="H4" s="53" t="s">
        <v>154</v>
      </c>
      <c r="I4" s="53" t="s">
        <v>155</v>
      </c>
    </row>
    <row r="5" ht="21" customHeight="1" spans="1:9">
      <c r="A5" s="50"/>
      <c r="B5" s="10"/>
      <c r="C5" s="51"/>
      <c r="D5" s="10" t="s">
        <v>156</v>
      </c>
      <c r="E5" s="10" t="s">
        <v>157</v>
      </c>
      <c r="F5" s="53"/>
      <c r="G5" s="10"/>
      <c r="H5" s="53"/>
      <c r="I5" s="53"/>
    </row>
    <row r="6" ht="27.75" customHeight="1" spans="1:9">
      <c r="A6" s="54" t="s">
        <v>66</v>
      </c>
      <c r="B6" s="55"/>
      <c r="C6" s="56"/>
      <c r="D6" s="56"/>
      <c r="E6" s="56"/>
      <c r="F6" s="57"/>
      <c r="G6" s="55"/>
      <c r="H6" s="55" t="s">
        <v>158</v>
      </c>
      <c r="I6" s="55" t="s">
        <v>158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161</v>
      </c>
      <c r="B4" s="31" t="s">
        <v>162</v>
      </c>
      <c r="C4" s="31" t="s">
        <v>163</v>
      </c>
      <c r="D4" s="31" t="s">
        <v>164</v>
      </c>
      <c r="E4" s="8" t="s">
        <v>165</v>
      </c>
      <c r="F4" s="8"/>
      <c r="G4" s="8"/>
      <c r="H4" s="8"/>
      <c r="I4" s="8"/>
      <c r="J4" s="8"/>
      <c r="K4" s="8"/>
      <c r="L4" s="8"/>
      <c r="M4" s="8"/>
      <c r="N4" s="40" t="s">
        <v>166</v>
      </c>
    </row>
    <row r="5" ht="37.5" customHeight="1" spans="1:14">
      <c r="A5" s="9"/>
      <c r="B5" s="31"/>
      <c r="C5" s="31"/>
      <c r="D5" s="31"/>
      <c r="E5" s="10" t="s">
        <v>167</v>
      </c>
      <c r="F5" s="8" t="s">
        <v>40</v>
      </c>
      <c r="G5" s="8"/>
      <c r="H5" s="8"/>
      <c r="I5" s="8"/>
      <c r="J5" s="41"/>
      <c r="K5" s="41"/>
      <c r="L5" s="23" t="s">
        <v>168</v>
      </c>
      <c r="M5" s="23" t="s">
        <v>169</v>
      </c>
      <c r="N5" s="42"/>
    </row>
    <row r="6" ht="78.75" customHeight="1" spans="1:14">
      <c r="A6" s="13"/>
      <c r="B6" s="31"/>
      <c r="C6" s="31"/>
      <c r="D6" s="31"/>
      <c r="E6" s="10"/>
      <c r="F6" s="14" t="s">
        <v>170</v>
      </c>
      <c r="G6" s="10" t="s">
        <v>171</v>
      </c>
      <c r="H6" s="10" t="s">
        <v>172</v>
      </c>
      <c r="I6" s="10" t="s">
        <v>173</v>
      </c>
      <c r="J6" s="10" t="s">
        <v>174</v>
      </c>
      <c r="K6" s="24" t="s">
        <v>175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145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14" sqref="E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178</v>
      </c>
      <c r="B4" s="7" t="s">
        <v>179</v>
      </c>
      <c r="C4" s="8" t="s">
        <v>165</v>
      </c>
      <c r="D4" s="8"/>
      <c r="E4" s="8"/>
      <c r="F4" s="8"/>
      <c r="G4" s="8"/>
      <c r="H4" s="8"/>
      <c r="I4" s="8"/>
      <c r="J4" s="8"/>
      <c r="K4" s="8"/>
      <c r="L4" s="7" t="s">
        <v>79</v>
      </c>
    </row>
    <row r="5" ht="25.5" customHeight="1" spans="1:12">
      <c r="A5" s="9"/>
      <c r="B5" s="9"/>
      <c r="C5" s="10" t="s">
        <v>167</v>
      </c>
      <c r="D5" s="11" t="s">
        <v>180</v>
      </c>
      <c r="E5" s="12"/>
      <c r="F5" s="12"/>
      <c r="G5" s="12"/>
      <c r="H5" s="12"/>
      <c r="I5" s="22"/>
      <c r="J5" s="23" t="s">
        <v>168</v>
      </c>
      <c r="K5" s="23" t="s">
        <v>169</v>
      </c>
      <c r="L5" s="9"/>
    </row>
    <row r="6" ht="81" customHeight="1" spans="1:12">
      <c r="A6" s="13"/>
      <c r="B6" s="13"/>
      <c r="C6" s="10"/>
      <c r="D6" s="14" t="s">
        <v>170</v>
      </c>
      <c r="E6" s="10" t="s">
        <v>171</v>
      </c>
      <c r="F6" s="10" t="s">
        <v>172</v>
      </c>
      <c r="G6" s="10" t="s">
        <v>173</v>
      </c>
      <c r="H6" s="10" t="s">
        <v>174</v>
      </c>
      <c r="I6" s="24" t="s">
        <v>181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2019-03-31T03:01:04Z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