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9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<sst xmlns="http://schemas.openxmlformats.org/spreadsheetml/2006/main" count="329" uniqueCount="192">
  <si>
    <t>表1</t>
  </si>
  <si>
    <t>孝义市机关事务服务中心2020年部门收支总表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</si>
  <si>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</si>
  <si>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</si>
  <si>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</si>
  <si>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</si>
  <si>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</si>
  <si>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</si>
  <si>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</si>
  <si>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</si>
  <si>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</si>
  <si>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2020年比 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</si>
  <si>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</si>
  <si>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</si>
  <si>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</si>
  <si>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</si>
  <si>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</si>
  <si>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</si>
  <si>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</si>
  <si>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</si>
  <si>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</si>
  <si>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</si>
  <si>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</si>
  <si>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</si>
  <si>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</si>
  <si>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</si>
  <si>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</si>
  <si>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</si>
  <si>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</si>
  <si>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</si>
  <si>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</si>
  <si>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</si>
  <si>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</si>
  <si>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</si>
  <si>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</si>
  <si>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</si>
  <si>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</si>
  <si>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</si>
  <si>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</si>
  <si>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</si>
  <si>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孝义市机关事务服务中心2020年部门收入总表</t>
  </si>
  <si>
    <t>项目</t>
  </si>
  <si>
    <t>一般公共预算</t>
  </si>
  <si>
    <t>政府性基金</t>
  </si>
  <si>
    <t>纳入财政专户管理的事业                收入</t>
  </si>
  <si>
    <t>其他收入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</si>
  <si>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</si>
  <si>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</si>
  <si>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</si>
  <si>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</si>
  <si>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</si>
  <si>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</si>
  <si>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2010303</t>
  </si>
  <si>
    <t>机关服务（政府办公厅（室）及相关机构事务）</t>
  </si>
  <si>
    <t>社会保障和就业支出</t>
  </si>
  <si>
    <t>行政事业单位养老支出</t>
  </si>
  <si>
    <t>事业单位离退休</t>
  </si>
  <si>
    <t>机关事业单位基本养老保险缴费支出</t>
  </si>
  <si>
    <t>机关事业单位职业年金缴费支出</t>
  </si>
  <si>
    <t>卫生健康支出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</si>
  <si>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</si>
  <si>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</si>
  <si>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</si>
  <si>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</si>
  <si>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</si>
  <si>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</si>
  <si>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>合      计</t>
  </si>
  <si>
    <t>表3</t>
  </si>
  <si>
    <t>孝义市机关事务服务中心2020年部门支出总表</t>
  </si>
  <si>
    <t>基本支出</t>
  </si>
  <si>
    <t>项目支出</t>
  </si>
  <si>
    <t>表4</t>
  </si>
  <si>
    <t>孝义市机关事务服务中心2020年财政拨款收支总表</t>
  </si>
  <si>
    <t>小计</t>
  </si>
  <si>
    <t>政府性基金预算</t>
  </si>
  <si>
    <t>表5</t>
  </si>
  <si>
    <t>孝义市机关事务服务中心2020年一般公共预算支出表</t>
  </si>
  <si>
    <t>2019年预算数</t>
  </si>
  <si>
    <t>2020年预算数</t>
  </si>
  <si>
    <t>2020年预算数比2019年预算数增减%</t>
  </si>
  <si>
    <t>合计</t>
  </si>
  <si>
    <t xml:space="preserve">    住房公积金</t>
  </si>
  <si>
    <t>合     计</t>
  </si>
  <si>
    <t>表6</t>
  </si>
  <si>
    <t>孝义市机关事务服务中心2020年一般公共预算基本支出                              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</si>
  <si>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</si>
  <si>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</si>
  <si>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</si>
  <si>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</si>
  <si>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</si>
  <si>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</si>
  <si>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</si>
  <si>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</si>
  <si>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</si>
  <si>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</si>
  <si>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</si>
  <si>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</si>
  <si>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</si>
  <si>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</si>
  <si>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</si>
  <si>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</si>
  <si>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</si>
  <si>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</si>
  <si>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</si>
  <si>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</si>
  <si>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</si>
  <si>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</si>
  <si>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</si>
  <si>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</si>
  <si>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</si>
  <si>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</si>
  <si>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</si>
  <si>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</si>
  <si>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</si>
  <si>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</si>
  <si>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</si>
  <si>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</si>
  <si>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</si>
  <si>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</si>
  <si>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</si>
  <si>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</si>
  <si>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</si>
  <si>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</si>
  <si>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</si>
  <si>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</si>
  <si>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</si>
  <si>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</si>
  <si>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</si>
  <si>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</si>
  <si>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</si>
  <si>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</si>
  <si>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</si>
  <si>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</si>
  <si>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</si>
  <si>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</si>
  <si>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</si>
  <si>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</si>
  <si>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</si>
  <si>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</si>
  <si>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孝义市机关事务服务中心2020年一般公共预算“三公”经费支出情况统计表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</si>
  <si>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</si>
  <si>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</si>
  <si>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</si>
  <si>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</si>
  <si>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</si>
  <si>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</si>
  <si>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</si>
  <si>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</si>
  <si>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孝义市机关事务服务中心2020年政府性基金预算支出表</t>
  </si>
  <si>
    <t>2020年预算比2019年预算数增减</t>
  </si>
  <si>
    <t>表9</t>
  </si>
  <si>
    <t>孝义市机关事务服务中心2020年一般公共预算重点项目绩效目标表</t>
  </si>
  <si>
    <t>项目名称</t>
  </si>
  <si>
    <t>2020年预算金额</t>
  </si>
  <si>
    <t>其中</t>
  </si>
  <si>
    <t>预算科目  名称</t>
  </si>
  <si>
    <t>预算科目  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</si>
  <si>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</si>
  <si>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</si>
  <si>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</si>
  <si>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</si>
  <si>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</si>
  <si>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</si>
  <si>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孝义市机关事务服务中心2020年政府采购预算表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</si>
  <si>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</si>
  <si>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</si>
  <si>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</si>
  <si>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</si>
  <si>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</si>
  <si>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</si>
  <si>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</si>
  <si>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</si>
  <si>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</si>
  <si>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</si>
  <si>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</si>
  <si>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</si>
  <si>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</si>
  <si>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</si>
  <si>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</si>
  <si>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</si>
  <si>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孝义市机关事务服务中心2020年政府购买服务支出预算表</t>
  </si>
  <si>
    <t>购买服务内容</t>
  </si>
  <si>
    <t>承接主体</t>
  </si>
  <si>
    <t>一般公共预算资金</t>
  </si>
  <si>
    <t>其他收入安排资金</t>
  </si>
  <si>
    <t>三农餐厅</t>
  </si>
  <si>
    <t>机关事务</t>
  </si>
  <si>
    <t>纪检餐厅</t>
  </si>
  <si>
    <t>空调维保</t>
  </si>
  <si>
    <t>电梯维保</t>
  </si>
  <si>
    <t>保洁服务</t>
  </si>
  <si>
    <t>职工餐厅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</si>
</sst>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3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31" fillId="15" borderId="16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1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7" fontId="0" fillId="0" borderId="2" xfId="49" applyNumberFormat="1" applyFont="1" applyBorder="1" applyAlignment="1" applyProtection="1">
      <alignment horizontal="right" vertical="center"/>
    </xf>
    <xf numFmtId="177" fontId="0" fillId="0" borderId="2" xfId="49" applyNumberFormat="1" applyFont="1" applyBorder="1" applyAlignment="1" applyProtection="1">
      <alignment vertical="center"/>
    </xf>
    <xf numFmtId="177" fontId="0" fillId="0" borderId="2" xfId="49" applyNumberFormat="1" applyFont="1" applyBorder="1" applyAlignment="1" applyProtection="1">
      <alignment vertical="center" wrapText="1"/>
    </xf>
    <xf numFmtId="0" fontId="0" fillId="0" borderId="2" xfId="49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177" fontId="3" fillId="0" borderId="2" xfId="49" applyNumberFormat="1" applyFont="1" applyBorder="1" applyAlignment="1" applyProtection="1">
      <alignment vertical="center"/>
    </xf>
    <xf numFmtId="177" fontId="3" fillId="0" borderId="2" xfId="49" applyNumberFormat="1" applyFont="1" applyBorder="1" applyAlignment="1" applyProtection="1">
      <alignment vertical="center"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shrinkToFi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 shrinkToFit="1"/>
    </xf>
    <xf numFmtId="49" fontId="0" fillId="0" borderId="2" xfId="0" applyNumberFormat="1" applyFont="1" applyBorder="1" applyAlignment="1" applyProtection="1">
      <alignment horizontal="left" vertical="center" indent="2" shrinkToFit="1"/>
      <protection locked="0"/>
    </xf>
    <xf numFmtId="178" fontId="0" fillId="0" borderId="2" xfId="0" applyNumberFormat="1" applyFont="1" applyBorder="1" applyAlignment="1" applyProtection="1">
      <alignment horizontal="left" vertical="center" indent="2" shrinkToFit="1"/>
      <protection locked="0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Protection="1"/>
    <xf numFmtId="0" fontId="0" fillId="0" borderId="0" xfId="0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left" vertical="center" indent="2"/>
      <protection locked="0"/>
    </xf>
    <xf numFmtId="0" fontId="0" fillId="0" borderId="2" xfId="0" applyNumberFormat="1" applyFont="1" applyFill="1" applyBorder="1" applyAlignment="1" applyProtection="1">
      <alignment horizontal="left" vertical="center" indent="2" shrinkToFit="1"/>
    </xf>
    <xf numFmtId="49" fontId="0" fillId="0" borderId="2" xfId="0" applyNumberFormat="1" applyFont="1" applyFill="1" applyBorder="1" applyAlignment="1" applyProtection="1">
      <alignment horizontal="left" vertical="center" wrapText="1" indent="2"/>
    </xf>
    <xf numFmtId="178" fontId="0" fillId="0" borderId="2" xfId="0" applyNumberFormat="1" applyFont="1" applyBorder="1" applyAlignment="1" applyProtection="1">
      <alignment horizontal="left" vertical="center" indent="2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zoomScaleSheetLayoutView="100" workbookViewId="0">
      <selection activeCell="D8" sqref="D8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04"/>
      <c r="E1" s="104"/>
      <c r="F1" s="104"/>
      <c r="G1" s="104"/>
      <c r="H1" s="105"/>
    </row>
    <row r="2" ht="18.75" customHeight="1" spans="1:8">
      <c r="A2" s="106"/>
      <c r="B2" s="106"/>
      <c r="C2" s="106"/>
      <c r="D2" s="104"/>
      <c r="E2" s="104"/>
      <c r="F2" s="104"/>
      <c r="G2" s="104"/>
      <c r="H2" s="105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07"/>
      <c r="B4" s="107"/>
      <c r="C4" s="107"/>
      <c r="D4" s="107"/>
      <c r="E4" s="107"/>
      <c r="F4" s="107"/>
      <c r="G4" s="107"/>
      <c r="H4" s="83" t="s">
        <v>2</v>
      </c>
    </row>
    <row r="5" ht="18" customHeight="1" spans="1:8">
      <c r="A5" s="119" t="s">
        <v>3</v>
      </c>
      <c r="B5" s="69"/>
      <c r="C5" s="69"/>
      <c r="D5" s="69"/>
      <c r="E5" s="119" t="s">
        <v>4</v>
      </c>
      <c r="F5" s="69"/>
      <c r="G5" s="69"/>
      <c r="H5" s="69"/>
    </row>
    <row r="6" ht="18" customHeight="1" spans="1:8">
      <c r="A6" s="119" t="s">
        <v>5</v>
      </c>
      <c r="B6" s="69" t="s">
        <v>6</v>
      </c>
      <c r="C6" s="69"/>
      <c r="D6" s="69"/>
      <c r="E6" s="115" t="s">
        <v>7</v>
      </c>
      <c r="F6" s="69" t="s">
        <v>6</v>
      </c>
      <c r="G6" s="69"/>
      <c r="H6" s="69"/>
    </row>
    <row r="7" ht="36" customHeight="1" spans="1:8">
      <c r="A7" s="69"/>
      <c r="B7" s="115" t="s">
        <v>8</v>
      </c>
      <c r="C7" s="115" t="s">
        <v>9</v>
      </c>
      <c r="D7" s="117" t="s">
        <v>10</v>
      </c>
      <c r="E7" s="115"/>
      <c r="F7" s="115" t="s">
        <v>8</v>
      </c>
      <c r="G7" s="115" t="s">
        <v>9</v>
      </c>
      <c r="H7" s="117" t="s">
        <v>11</v>
      </c>
    </row>
    <row r="8" ht="18" customHeight="1" spans="1:8">
      <c r="A8" s="73" t="s">
        <v>12</v>
      </c>
      <c r="B8" s="78">
        <v>3224.33</v>
      </c>
      <c r="C8" s="73">
        <v>3994.77</v>
      </c>
      <c r="D8" s="100">
        <f>(C8-B8)/B8*100</f>
        <v>23.8945765476859</v>
      </c>
      <c r="E8" s="71" t="s">
        <v>13</v>
      </c>
      <c r="F8" s="98">
        <v>2942.52</v>
      </c>
      <c r="G8" s="99">
        <v>3668.84</v>
      </c>
      <c r="H8" s="100">
        <f>(G8-F8)/F8*100</f>
        <v>24.683604529451</v>
      </c>
    </row>
    <row r="9" ht="18" customHeight="1" spans="1:8">
      <c r="A9" s="73" t="s">
        <v>14</v>
      </c>
      <c r="B9" s="73"/>
      <c r="C9" s="73"/>
      <c r="D9" s="78"/>
      <c r="E9" s="71" t="s">
        <v>15</v>
      </c>
      <c r="F9" s="98"/>
      <c r="G9" s="71"/>
      <c r="H9" s="78"/>
    </row>
    <row r="10" ht="18" customHeight="1" spans="1:8">
      <c r="A10" s="73" t="s">
        <v>16</v>
      </c>
      <c r="B10" s="73"/>
      <c r="C10" s="73"/>
      <c r="D10" s="73"/>
      <c r="E10" s="71" t="s">
        <v>17</v>
      </c>
      <c r="F10" s="98"/>
      <c r="G10" s="71"/>
      <c r="H10" s="78"/>
    </row>
    <row r="11" ht="18" customHeight="1" spans="1:8">
      <c r="A11" s="73" t="s">
        <v>18</v>
      </c>
      <c r="B11" s="73"/>
      <c r="C11" s="73"/>
      <c r="D11" s="73"/>
      <c r="E11" s="73" t="s">
        <v>19</v>
      </c>
      <c r="F11" s="100"/>
      <c r="G11" s="73"/>
      <c r="H11" s="78"/>
    </row>
    <row r="12" ht="18" customHeight="1" spans="1:8">
      <c r="A12" s="73"/>
      <c r="B12" s="73"/>
      <c r="C12" s="73"/>
      <c r="D12" s="73"/>
      <c r="E12" s="71" t="s">
        <v>20</v>
      </c>
      <c r="F12" s="98"/>
      <c r="G12" s="71"/>
      <c r="H12" s="78"/>
    </row>
    <row r="13" ht="18" customHeight="1" spans="1:8">
      <c r="A13" s="73"/>
      <c r="B13" s="73"/>
      <c r="C13" s="73"/>
      <c r="D13" s="73"/>
      <c r="E13" s="71" t="s">
        <v>21</v>
      </c>
      <c r="F13" s="98"/>
      <c r="G13" s="71"/>
      <c r="H13" s="78"/>
    </row>
    <row r="14" ht="18" customHeight="1" spans="1:8">
      <c r="A14" s="73"/>
      <c r="B14" s="73"/>
      <c r="C14" s="73"/>
      <c r="D14" s="73"/>
      <c r="E14" s="73" t="s">
        <v>22</v>
      </c>
      <c r="F14" s="100"/>
      <c r="G14" s="73"/>
      <c r="H14" s="73"/>
    </row>
    <row r="15" ht="18" customHeight="1" spans="1:8">
      <c r="A15" s="73"/>
      <c r="B15" s="73"/>
      <c r="C15" s="73"/>
      <c r="D15" s="73"/>
      <c r="E15" s="73" t="s">
        <v>23</v>
      </c>
      <c r="F15" s="100">
        <v>169.7</v>
      </c>
      <c r="G15" s="100">
        <v>176.42</v>
      </c>
      <c r="H15" s="100">
        <f>(G15-F15)/F15*100</f>
        <v>3.95992928697702</v>
      </c>
    </row>
    <row r="16" ht="18" customHeight="1" spans="1:8">
      <c r="A16" s="73"/>
      <c r="B16" s="73"/>
      <c r="C16" s="73"/>
      <c r="D16" s="73"/>
      <c r="E16" s="71" t="s">
        <v>24</v>
      </c>
      <c r="F16" s="98">
        <v>48.05</v>
      </c>
      <c r="G16" s="99">
        <v>52.87</v>
      </c>
      <c r="H16" s="100">
        <f>(G16-F16)/F16*100</f>
        <v>10.0312174817898</v>
      </c>
    </row>
    <row r="17" ht="18" customHeight="1" spans="1:8">
      <c r="A17" s="73"/>
      <c r="B17" s="73"/>
      <c r="C17" s="73"/>
      <c r="D17" s="73"/>
      <c r="E17" s="71" t="s">
        <v>25</v>
      </c>
      <c r="F17" s="98"/>
      <c r="G17" s="71"/>
      <c r="H17" s="73"/>
    </row>
    <row r="18" ht="18" customHeight="1" spans="1:8">
      <c r="A18" s="73"/>
      <c r="B18" s="73"/>
      <c r="C18" s="73"/>
      <c r="D18" s="73"/>
      <c r="E18" s="73" t="s">
        <v>26</v>
      </c>
      <c r="F18" s="100"/>
      <c r="G18" s="73"/>
      <c r="H18" s="73"/>
    </row>
    <row r="19" ht="18" customHeight="1" spans="1:8">
      <c r="A19" s="73"/>
      <c r="B19" s="73"/>
      <c r="C19" s="73"/>
      <c r="D19" s="73"/>
      <c r="E19" s="73" t="s">
        <v>27</v>
      </c>
      <c r="F19" s="100"/>
      <c r="G19" s="73"/>
      <c r="H19" s="73"/>
    </row>
    <row r="20" ht="18" customHeight="1" spans="1:8">
      <c r="A20" s="73"/>
      <c r="B20" s="73"/>
      <c r="C20" s="73"/>
      <c r="D20" s="73"/>
      <c r="E20" s="73" t="s">
        <v>28</v>
      </c>
      <c r="F20" s="100"/>
      <c r="G20" s="73"/>
      <c r="H20" s="73"/>
    </row>
    <row r="21" ht="18" customHeight="1" spans="1:8">
      <c r="A21" s="73"/>
      <c r="B21" s="73"/>
      <c r="C21" s="73"/>
      <c r="D21" s="73"/>
      <c r="E21" s="73" t="s">
        <v>29</v>
      </c>
      <c r="F21" s="100"/>
      <c r="G21" s="73"/>
      <c r="H21" s="73"/>
    </row>
    <row r="22" ht="18" customHeight="1" spans="1:8">
      <c r="A22" s="73"/>
      <c r="B22" s="73"/>
      <c r="C22" s="73"/>
      <c r="D22" s="73"/>
      <c r="E22" s="73" t="s">
        <v>30</v>
      </c>
      <c r="F22" s="100"/>
      <c r="G22" s="73"/>
      <c r="H22" s="73"/>
    </row>
    <row r="23" ht="18" customHeight="1" spans="1:8">
      <c r="A23" s="73"/>
      <c r="B23" s="73"/>
      <c r="C23" s="73"/>
      <c r="D23" s="73"/>
      <c r="E23" s="73" t="s">
        <v>31</v>
      </c>
      <c r="F23" s="100"/>
      <c r="G23" s="73"/>
      <c r="H23" s="73"/>
    </row>
    <row r="24" ht="18" customHeight="1" spans="1:8">
      <c r="A24" s="73"/>
      <c r="B24" s="73"/>
      <c r="C24" s="73"/>
      <c r="D24" s="73"/>
      <c r="E24" s="73" t="s">
        <v>32</v>
      </c>
      <c r="F24" s="100"/>
      <c r="G24" s="73"/>
      <c r="H24" s="73"/>
    </row>
    <row r="25" ht="18" customHeight="1" spans="1:8">
      <c r="A25" s="73"/>
      <c r="B25" s="73"/>
      <c r="C25" s="73"/>
      <c r="D25" s="73"/>
      <c r="E25" s="73" t="s">
        <v>33</v>
      </c>
      <c r="F25" s="100">
        <v>64.06</v>
      </c>
      <c r="G25" s="100">
        <v>96.64</v>
      </c>
      <c r="H25" s="100">
        <f>(G25-F25)/F25*100</f>
        <v>50.8585700905401</v>
      </c>
    </row>
    <row r="26" ht="18" customHeight="1" spans="1:8">
      <c r="A26" s="73"/>
      <c r="B26" s="73"/>
      <c r="C26" s="73"/>
      <c r="D26" s="73"/>
      <c r="E26" s="73" t="s">
        <v>34</v>
      </c>
      <c r="F26" s="100"/>
      <c r="G26" s="73"/>
      <c r="H26" s="73"/>
    </row>
    <row r="27" ht="18" customHeight="1" spans="1:8">
      <c r="A27" s="73"/>
      <c r="B27" s="73"/>
      <c r="C27" s="73"/>
      <c r="D27" s="73"/>
      <c r="E27" s="73" t="s">
        <v>35</v>
      </c>
      <c r="F27" s="100"/>
      <c r="G27" s="73"/>
      <c r="H27" s="73"/>
    </row>
    <row r="28" ht="18" customHeight="1" spans="1:8">
      <c r="A28" s="73"/>
      <c r="B28" s="73"/>
      <c r="C28" s="73"/>
      <c r="D28" s="73"/>
      <c r="E28" s="73" t="s">
        <v>36</v>
      </c>
      <c r="F28" s="118"/>
      <c r="G28" s="108"/>
      <c r="H28" s="73"/>
    </row>
    <row r="29" ht="18" customHeight="1" spans="1:8">
      <c r="A29" s="69" t="s">
        <v>37</v>
      </c>
      <c r="B29" s="69">
        <f>SUM(B8:B28)</f>
        <v>3224.33</v>
      </c>
      <c r="C29" s="69">
        <f>SUM(C8:C28)</f>
        <v>3994.77</v>
      </c>
      <c r="D29" s="100">
        <f>(C29-B29)/B29*100</f>
        <v>23.8945765476859</v>
      </c>
      <c r="E29" s="69" t="s">
        <v>38</v>
      </c>
      <c r="F29" s="100">
        <f>SUM(F8:F27)</f>
        <v>3224.33</v>
      </c>
      <c r="G29" s="100">
        <f>SUM(G8:G27)</f>
        <v>3994.77</v>
      </c>
      <c r="H29" s="100">
        <f>(G29-F29)/F29*100</f>
        <v>23.8945765476859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" bottom="0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view="pageBreakPreview" zoomScaleNormal="100" zoomScaleSheetLayoutView="100" workbookViewId="0">
      <selection activeCell="I7" sqref="I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162</v>
      </c>
      <c r="B1" s="30"/>
      <c r="C1" s="31"/>
      <c r="D1" s="31"/>
      <c r="E1" s="32"/>
      <c r="F1" s="32"/>
      <c r="G1" s="32"/>
      <c r="H1" s="32"/>
      <c r="I1" s="32"/>
      <c r="J1" s="32"/>
      <c r="K1" s="32"/>
      <c r="L1" s="32"/>
      <c r="M1" s="32"/>
      <c r="N1" s="43"/>
    </row>
    <row r="2" ht="33" customHeight="1" spans="1:14">
      <c r="A2" s="33" t="s">
        <v>163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6.25" customHeight="1" spans="1:1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22.5" customHeight="1" spans="1:14">
      <c r="A4" s="7" t="s">
        <v>164</v>
      </c>
      <c r="B4" s="35" t="s">
        <v>165</v>
      </c>
      <c r="C4" s="35" t="s">
        <v>166</v>
      </c>
      <c r="D4" s="35" t="s">
        <v>167</v>
      </c>
      <c r="E4" s="8" t="s">
        <v>168</v>
      </c>
      <c r="F4" s="8"/>
      <c r="G4" s="8"/>
      <c r="H4" s="8"/>
      <c r="I4" s="8"/>
      <c r="J4" s="8"/>
      <c r="K4" s="8"/>
      <c r="L4" s="8"/>
      <c r="M4" s="8"/>
      <c r="N4" s="44" t="s">
        <v>169</v>
      </c>
    </row>
    <row r="5" ht="37.5" customHeight="1" spans="1:14">
      <c r="A5" s="9"/>
      <c r="B5" s="35"/>
      <c r="C5" s="35"/>
      <c r="D5" s="35"/>
      <c r="E5" s="10" t="s">
        <v>170</v>
      </c>
      <c r="F5" s="8" t="s">
        <v>42</v>
      </c>
      <c r="G5" s="8"/>
      <c r="H5" s="8"/>
      <c r="I5" s="8"/>
      <c r="J5" s="45"/>
      <c r="K5" s="45"/>
      <c r="L5" s="27" t="s">
        <v>171</v>
      </c>
      <c r="M5" s="27" t="s">
        <v>172</v>
      </c>
      <c r="N5" s="46"/>
    </row>
    <row r="6" ht="78.75" customHeight="1" spans="1:14">
      <c r="A6" s="13"/>
      <c r="B6" s="35"/>
      <c r="C6" s="35"/>
      <c r="D6" s="35"/>
      <c r="E6" s="10"/>
      <c r="F6" s="14" t="s">
        <v>173</v>
      </c>
      <c r="G6" s="10" t="s">
        <v>174</v>
      </c>
      <c r="H6" s="10" t="s">
        <v>175</v>
      </c>
      <c r="I6" s="10" t="s">
        <v>176</v>
      </c>
      <c r="J6" s="10" t="s">
        <v>177</v>
      </c>
      <c r="K6" s="28" t="s">
        <v>178</v>
      </c>
      <c r="L6" s="29"/>
      <c r="M6" s="29"/>
      <c r="N6" s="47"/>
    </row>
    <row r="7" ht="24" customHeight="1" spans="1:14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ht="24" customHeight="1" spans="1:14">
      <c r="A8" s="38"/>
      <c r="B8" s="39"/>
      <c r="C8" s="40"/>
      <c r="D8" s="40"/>
      <c r="E8" s="41"/>
      <c r="F8" s="41"/>
      <c r="G8" s="41"/>
      <c r="H8" s="41"/>
      <c r="I8" s="41"/>
      <c r="J8" s="41"/>
      <c r="K8" s="41"/>
      <c r="L8" s="41"/>
      <c r="M8" s="41"/>
      <c r="N8" s="40"/>
    </row>
    <row r="9" ht="24" customHeight="1" spans="1:14">
      <c r="A9" s="38"/>
      <c r="B9" s="39"/>
      <c r="C9" s="40"/>
      <c r="D9" s="40"/>
      <c r="E9" s="41"/>
      <c r="F9" s="41"/>
      <c r="G9" s="41"/>
      <c r="H9" s="41"/>
      <c r="I9" s="41"/>
      <c r="J9" s="41"/>
      <c r="K9" s="41"/>
      <c r="L9" s="41"/>
      <c r="M9" s="41"/>
      <c r="N9" s="40"/>
    </row>
    <row r="10" ht="24" customHeight="1" spans="1:14">
      <c r="A10" s="38"/>
      <c r="B10" s="39"/>
      <c r="C10" s="40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0"/>
    </row>
    <row r="11" ht="24" customHeight="1" spans="1:14">
      <c r="A11" s="38"/>
      <c r="B11" s="39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0"/>
    </row>
    <row r="12" ht="24" customHeight="1" spans="1:14">
      <c r="A12" s="38"/>
      <c r="B12" s="39"/>
      <c r="C12" s="40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0"/>
    </row>
    <row r="13" ht="24" customHeight="1" spans="1:14">
      <c r="A13" s="38"/>
      <c r="B13" s="39"/>
      <c r="C13" s="40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0"/>
    </row>
    <row r="14" ht="24" customHeight="1" spans="1:14">
      <c r="A14" s="38"/>
      <c r="B14" s="39"/>
      <c r="C14" s="40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0"/>
    </row>
    <row r="15" ht="24" customHeight="1" spans="1:14">
      <c r="A15" s="21" t="s">
        <v>66</v>
      </c>
      <c r="B15" s="42"/>
      <c r="C15" s="42"/>
      <c r="D15" s="22"/>
      <c r="E15" s="41"/>
      <c r="F15" s="41"/>
      <c r="G15" s="41"/>
      <c r="H15" s="41"/>
      <c r="I15" s="41"/>
      <c r="J15" s="41"/>
      <c r="K15" s="41"/>
      <c r="L15" s="41"/>
      <c r="M15" s="41"/>
      <c r="N15" s="40"/>
    </row>
  </sheetData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 vertic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view="pageBreakPreview" zoomScaleNormal="100" zoomScaleSheetLayoutView="100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5" t="s">
        <v>2</v>
      </c>
    </row>
    <row r="4" ht="24" customHeight="1" spans="1:12">
      <c r="A4" s="7" t="s">
        <v>181</v>
      </c>
      <c r="B4" s="7" t="s">
        <v>182</v>
      </c>
      <c r="C4" s="8" t="s">
        <v>168</v>
      </c>
      <c r="D4" s="8"/>
      <c r="E4" s="8"/>
      <c r="F4" s="8"/>
      <c r="G4" s="8"/>
      <c r="H4" s="8"/>
      <c r="I4" s="8"/>
      <c r="J4" s="8"/>
      <c r="K4" s="8"/>
      <c r="L4" s="7" t="s">
        <v>86</v>
      </c>
    </row>
    <row r="5" ht="25.5" customHeight="1" spans="1:12">
      <c r="A5" s="9"/>
      <c r="B5" s="9"/>
      <c r="C5" s="10" t="s">
        <v>170</v>
      </c>
      <c r="D5" s="11" t="s">
        <v>183</v>
      </c>
      <c r="E5" s="12"/>
      <c r="F5" s="12"/>
      <c r="G5" s="12"/>
      <c r="H5" s="12"/>
      <c r="I5" s="26"/>
      <c r="J5" s="27" t="s">
        <v>171</v>
      </c>
      <c r="K5" s="27" t="s">
        <v>172</v>
      </c>
      <c r="L5" s="9"/>
    </row>
    <row r="6" ht="81" customHeight="1" spans="1:12">
      <c r="A6" s="13"/>
      <c r="B6" s="13"/>
      <c r="C6" s="10"/>
      <c r="D6" s="14" t="s">
        <v>173</v>
      </c>
      <c r="E6" s="10" t="s">
        <v>174</v>
      </c>
      <c r="F6" s="10" t="s">
        <v>175</v>
      </c>
      <c r="G6" s="10" t="s">
        <v>176</v>
      </c>
      <c r="H6" s="10" t="s">
        <v>177</v>
      </c>
      <c r="I6" s="28" t="s">
        <v>184</v>
      </c>
      <c r="J6" s="29"/>
      <c r="K6" s="29"/>
      <c r="L6" s="13"/>
    </row>
    <row r="7" ht="32.25" customHeight="1" spans="1:12">
      <c r="A7" s="15" t="s">
        <v>185</v>
      </c>
      <c r="B7" s="16" t="s">
        <v>186</v>
      </c>
      <c r="C7" s="17">
        <v>30.1</v>
      </c>
      <c r="D7" s="17">
        <v>30.1</v>
      </c>
      <c r="E7" s="17">
        <v>30.1</v>
      </c>
      <c r="F7" s="18"/>
      <c r="G7" s="18"/>
      <c r="H7" s="19"/>
      <c r="I7" s="18"/>
      <c r="J7" s="18"/>
      <c r="K7" s="18"/>
      <c r="L7" s="18"/>
    </row>
    <row r="8" ht="32.25" customHeight="1" spans="1:12">
      <c r="A8" s="15" t="s">
        <v>187</v>
      </c>
      <c r="B8" s="16" t="s">
        <v>186</v>
      </c>
      <c r="C8" s="17">
        <v>45</v>
      </c>
      <c r="D8" s="17">
        <v>45</v>
      </c>
      <c r="E8" s="17">
        <v>45</v>
      </c>
      <c r="F8" s="18"/>
      <c r="G8" s="18"/>
      <c r="H8" s="19"/>
      <c r="I8" s="18"/>
      <c r="J8" s="18"/>
      <c r="K8" s="18"/>
      <c r="L8" s="18"/>
    </row>
    <row r="9" ht="32.25" customHeight="1" spans="1:12">
      <c r="A9" s="15" t="s">
        <v>188</v>
      </c>
      <c r="B9" s="16" t="s">
        <v>186</v>
      </c>
      <c r="C9" s="17">
        <v>25.46</v>
      </c>
      <c r="D9" s="17">
        <v>25.46</v>
      </c>
      <c r="E9" s="17">
        <v>25.46</v>
      </c>
      <c r="F9" s="18"/>
      <c r="G9" s="18"/>
      <c r="H9" s="19"/>
      <c r="I9" s="18"/>
      <c r="J9" s="18"/>
      <c r="K9" s="18"/>
      <c r="L9" s="18"/>
    </row>
    <row r="10" ht="32.25" customHeight="1" spans="1:12">
      <c r="A10" s="15" t="s">
        <v>189</v>
      </c>
      <c r="B10" s="16" t="s">
        <v>186</v>
      </c>
      <c r="C10" s="17">
        <v>25</v>
      </c>
      <c r="D10" s="17">
        <v>25</v>
      </c>
      <c r="E10" s="17">
        <v>25</v>
      </c>
      <c r="F10" s="18"/>
      <c r="G10" s="18"/>
      <c r="H10" s="19"/>
      <c r="I10" s="18"/>
      <c r="J10" s="18"/>
      <c r="K10" s="18"/>
      <c r="L10" s="18"/>
    </row>
    <row r="11" ht="32.25" customHeight="1" spans="1:12">
      <c r="A11" s="15" t="s">
        <v>190</v>
      </c>
      <c r="B11" s="16" t="s">
        <v>186</v>
      </c>
      <c r="C11" s="17">
        <v>184.72</v>
      </c>
      <c r="D11" s="17">
        <v>184.72</v>
      </c>
      <c r="E11" s="17">
        <v>184.72</v>
      </c>
      <c r="F11" s="18"/>
      <c r="G11" s="18"/>
      <c r="H11" s="19"/>
      <c r="I11" s="18"/>
      <c r="J11" s="18"/>
      <c r="K11" s="18"/>
      <c r="L11" s="18"/>
    </row>
    <row r="12" ht="32.25" customHeight="1" spans="1:12">
      <c r="A12" s="15" t="s">
        <v>191</v>
      </c>
      <c r="B12" s="16" t="s">
        <v>186</v>
      </c>
      <c r="C12" s="17">
        <v>62.5</v>
      </c>
      <c r="D12" s="17">
        <v>62.5</v>
      </c>
      <c r="E12" s="17">
        <v>62.5</v>
      </c>
      <c r="F12" s="18"/>
      <c r="G12" s="18"/>
      <c r="H12" s="19"/>
      <c r="I12" s="18"/>
      <c r="J12" s="18"/>
      <c r="K12" s="18"/>
      <c r="L12" s="18"/>
    </row>
    <row r="13" ht="32.25" customHeight="1" spans="1:12">
      <c r="A13" s="20"/>
      <c r="B13" s="20"/>
      <c r="C13" s="17"/>
      <c r="D13" s="17"/>
      <c r="E13" s="17"/>
      <c r="F13" s="18"/>
      <c r="G13" s="18"/>
      <c r="H13" s="19"/>
      <c r="I13" s="18"/>
      <c r="J13" s="18"/>
      <c r="K13" s="18"/>
      <c r="L13" s="18"/>
    </row>
    <row r="14" ht="32.25" customHeight="1" spans="1:12">
      <c r="A14" s="21" t="s">
        <v>66</v>
      </c>
      <c r="B14" s="22"/>
      <c r="C14" s="17">
        <f>SUM(C7:C13)</f>
        <v>372.78</v>
      </c>
      <c r="D14" s="17">
        <f>SUM(D7:D13)</f>
        <v>372.78</v>
      </c>
      <c r="E14" s="17">
        <f>SUM(E7:E13)</f>
        <v>372.78</v>
      </c>
      <c r="F14" s="23"/>
      <c r="G14" s="23"/>
      <c r="H14" s="24"/>
      <c r="I14" s="23"/>
      <c r="J14" s="23"/>
      <c r="K14" s="23"/>
      <c r="L14" s="23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 vertic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view="pageBreakPreview" zoomScaleNormal="100" zoomScaleSheetLayoutView="100" workbookViewId="0">
      <selection activeCell="B7" sqref="B7"/>
    </sheetView>
  </sheetViews>
  <sheetFormatPr defaultColWidth="6.875" defaultRowHeight="11.25" outlineLevelCol="6"/>
  <cols>
    <col min="1" max="1" width="16.375" style="66" customWidth="1"/>
    <col min="2" max="2" width="48" style="66" customWidth="1"/>
    <col min="3" max="4" width="14.625" style="66" customWidth="1"/>
    <col min="5" max="7" width="12.625" style="66" customWidth="1"/>
    <col min="8" max="16384" width="6.875" style="66"/>
  </cols>
  <sheetData>
    <row r="1" ht="16.5" customHeight="1" spans="1:7">
      <c r="A1" s="48" t="s">
        <v>39</v>
      </c>
      <c r="B1" s="49"/>
      <c r="C1" s="49"/>
      <c r="D1" s="76"/>
      <c r="E1" s="76"/>
      <c r="F1" s="76"/>
      <c r="G1" s="76"/>
    </row>
    <row r="2" ht="29.25" customHeight="1" spans="1:7">
      <c r="A2" s="67" t="s">
        <v>40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09" t="s">
        <v>2</v>
      </c>
    </row>
    <row r="4" ht="24" customHeight="1" spans="1:7">
      <c r="A4" s="69" t="s">
        <v>41</v>
      </c>
      <c r="B4" s="69"/>
      <c r="C4" s="115" t="s">
        <v>37</v>
      </c>
      <c r="D4" s="115" t="s">
        <v>42</v>
      </c>
      <c r="E4" s="115" t="s">
        <v>43</v>
      </c>
      <c r="F4" s="116" t="s">
        <v>44</v>
      </c>
      <c r="G4" s="115" t="s">
        <v>45</v>
      </c>
    </row>
    <row r="5" s="65" customFormat="1" ht="24" customHeight="1" spans="1:7">
      <c r="A5" s="69" t="s">
        <v>46</v>
      </c>
      <c r="B5" s="69" t="s">
        <v>47</v>
      </c>
      <c r="C5" s="115"/>
      <c r="D5" s="115"/>
      <c r="E5" s="115"/>
      <c r="F5" s="116"/>
      <c r="G5" s="115"/>
    </row>
    <row r="6" s="65" customFormat="1" ht="24" customHeight="1" spans="1:7">
      <c r="A6" s="110" t="s">
        <v>48</v>
      </c>
      <c r="B6" s="97" t="s">
        <v>49</v>
      </c>
      <c r="C6" s="99">
        <v>3668.84</v>
      </c>
      <c r="D6" s="99">
        <v>3668.84</v>
      </c>
      <c r="E6" s="78"/>
      <c r="F6" s="78"/>
      <c r="G6" s="78"/>
    </row>
    <row r="7" s="65" customFormat="1" ht="24" customHeight="1" spans="1:7">
      <c r="A7" s="110" t="s">
        <v>50</v>
      </c>
      <c r="B7" s="111" t="s">
        <v>51</v>
      </c>
      <c r="C7" s="99">
        <v>3668.84</v>
      </c>
      <c r="D7" s="99">
        <v>3668.84</v>
      </c>
      <c r="E7" s="78"/>
      <c r="F7" s="78"/>
      <c r="G7" s="78"/>
    </row>
    <row r="8" s="65" customFormat="1" ht="24" customHeight="1" spans="1:7">
      <c r="A8" s="110" t="s">
        <v>52</v>
      </c>
      <c r="B8" s="111" t="s">
        <v>53</v>
      </c>
      <c r="C8" s="99">
        <v>3668.84</v>
      </c>
      <c r="D8" s="99">
        <v>3668.84</v>
      </c>
      <c r="E8" s="78"/>
      <c r="F8" s="78"/>
      <c r="G8" s="78"/>
    </row>
    <row r="9" s="65" customFormat="1" ht="24" customHeight="1" spans="1:7">
      <c r="A9" s="113">
        <v>208</v>
      </c>
      <c r="B9" s="97" t="s">
        <v>54</v>
      </c>
      <c r="C9" s="99">
        <v>176.42</v>
      </c>
      <c r="D9" s="100">
        <v>176.42</v>
      </c>
      <c r="E9" s="78"/>
      <c r="F9" s="78"/>
      <c r="G9" s="78"/>
    </row>
    <row r="10" s="65" customFormat="1" ht="24" customHeight="1" spans="1:7">
      <c r="A10" s="113">
        <v>20805</v>
      </c>
      <c r="B10" s="111" t="s">
        <v>55</v>
      </c>
      <c r="C10" s="99">
        <v>176.42</v>
      </c>
      <c r="D10" s="100">
        <v>176.42</v>
      </c>
      <c r="E10" s="78"/>
      <c r="F10" s="78"/>
      <c r="G10" s="78"/>
    </row>
    <row r="11" s="65" customFormat="1" ht="24" customHeight="1" spans="1:7">
      <c r="A11" s="113">
        <v>2080502</v>
      </c>
      <c r="B11" s="111" t="s">
        <v>56</v>
      </c>
      <c r="C11" s="99">
        <v>38.14</v>
      </c>
      <c r="D11" s="99">
        <v>38.14</v>
      </c>
      <c r="E11" s="78"/>
      <c r="F11" s="78"/>
      <c r="G11" s="78"/>
    </row>
    <row r="12" customFormat="1" ht="24" customHeight="1" spans="1:7">
      <c r="A12" s="113">
        <v>2080505</v>
      </c>
      <c r="B12" s="97" t="s">
        <v>57</v>
      </c>
      <c r="C12" s="85">
        <v>128.85</v>
      </c>
      <c r="D12" s="85">
        <v>128.85</v>
      </c>
      <c r="E12" s="78"/>
      <c r="F12" s="78"/>
      <c r="G12" s="78"/>
    </row>
    <row r="13" customFormat="1" ht="24" customHeight="1" spans="1:7">
      <c r="A13" s="113">
        <v>2080506</v>
      </c>
      <c r="B13" s="97" t="s">
        <v>58</v>
      </c>
      <c r="C13" s="85">
        <v>9.43</v>
      </c>
      <c r="D13" s="85">
        <v>9.43</v>
      </c>
      <c r="E13" s="73"/>
      <c r="F13" s="73"/>
      <c r="G13" s="73"/>
    </row>
    <row r="14" customFormat="1" ht="24" customHeight="1" spans="1:7">
      <c r="A14" s="113">
        <v>210</v>
      </c>
      <c r="B14" s="97" t="s">
        <v>59</v>
      </c>
      <c r="C14" s="99">
        <v>52.87</v>
      </c>
      <c r="D14" s="85">
        <v>52.87</v>
      </c>
      <c r="E14" s="73"/>
      <c r="F14" s="73"/>
      <c r="G14" s="73"/>
    </row>
    <row r="15" customFormat="1" ht="24" customHeight="1" spans="1:7">
      <c r="A15" s="113">
        <v>21011</v>
      </c>
      <c r="B15" s="97" t="s">
        <v>60</v>
      </c>
      <c r="C15" s="99">
        <v>52.87</v>
      </c>
      <c r="D15" s="99">
        <v>52.87</v>
      </c>
      <c r="E15" s="73"/>
      <c r="F15" s="73"/>
      <c r="G15" s="73"/>
    </row>
    <row r="16" customFormat="1" ht="24" customHeight="1" spans="1:7">
      <c r="A16" s="113">
        <v>2101102</v>
      </c>
      <c r="B16" s="97" t="s">
        <v>61</v>
      </c>
      <c r="C16" s="99">
        <v>52.35</v>
      </c>
      <c r="D16" s="99">
        <v>52.35</v>
      </c>
      <c r="E16" s="73"/>
      <c r="F16" s="73"/>
      <c r="G16" s="73"/>
    </row>
    <row r="17" customFormat="1" ht="24" customHeight="1" spans="1:7">
      <c r="A17" s="113">
        <v>2101103</v>
      </c>
      <c r="B17" s="111" t="s">
        <v>62</v>
      </c>
      <c r="C17" s="99">
        <v>0.52</v>
      </c>
      <c r="D17" s="99">
        <v>0.52</v>
      </c>
      <c r="E17" s="73"/>
      <c r="F17" s="73"/>
      <c r="G17" s="73"/>
    </row>
    <row r="18" ht="24" customHeight="1" spans="1:7">
      <c r="A18" s="113">
        <v>221</v>
      </c>
      <c r="B18" s="97" t="s">
        <v>63</v>
      </c>
      <c r="C18" s="99">
        <v>96.64</v>
      </c>
      <c r="D18" s="99">
        <v>96.64</v>
      </c>
      <c r="E18" s="73"/>
      <c r="F18" s="73"/>
      <c r="G18" s="73"/>
    </row>
    <row r="19" ht="24" customHeight="1" spans="1:7">
      <c r="A19" s="113">
        <v>22102</v>
      </c>
      <c r="B19" s="97" t="s">
        <v>64</v>
      </c>
      <c r="C19" s="99">
        <v>96.64</v>
      </c>
      <c r="D19" s="99">
        <v>96.64</v>
      </c>
      <c r="E19" s="73"/>
      <c r="F19" s="73"/>
      <c r="G19" s="73"/>
    </row>
    <row r="20" ht="24" customHeight="1" spans="1:7">
      <c r="A20" s="113">
        <v>2210201</v>
      </c>
      <c r="B20" s="97" t="s">
        <v>65</v>
      </c>
      <c r="C20" s="99">
        <v>96.64</v>
      </c>
      <c r="D20" s="99">
        <v>96.64</v>
      </c>
      <c r="E20" s="73"/>
      <c r="F20" s="73"/>
      <c r="G20" s="73"/>
    </row>
    <row r="21" ht="24" customHeight="1" spans="1:7">
      <c r="A21" s="114" t="s">
        <v>66</v>
      </c>
      <c r="B21" s="114"/>
      <c r="C21" s="99">
        <f>C6+C9+C14+C18</f>
        <v>3994.77</v>
      </c>
      <c r="D21" s="99">
        <f>D6+D9+D14+D18</f>
        <v>3994.77</v>
      </c>
      <c r="E21" s="73"/>
      <c r="F21" s="73"/>
      <c r="G21" s="73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 verticalCentered="1"/>
  <pageMargins left="0.590277777777778" right="0.590277777777778" top="0" bottom="0" header="0.511805555555556" footer="0.511805555555556"/>
  <pageSetup paperSize="9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view="pageBreakPreview" zoomScaleNormal="100" zoomScaleSheetLayoutView="100" topLeftCell="A6" workbookViewId="0">
      <selection activeCell="B20" sqref="B20"/>
    </sheetView>
  </sheetViews>
  <sheetFormatPr defaultColWidth="6.875" defaultRowHeight="11.25" outlineLevelCol="4"/>
  <cols>
    <col min="1" max="1" width="15" style="66" customWidth="1"/>
    <col min="2" max="2" width="48.25" style="66" customWidth="1"/>
    <col min="3" max="5" width="21.5" style="66" customWidth="1"/>
    <col min="6" max="6" width="6.875" style="66"/>
    <col min="7" max="7" width="7.5" style="66"/>
    <col min="8" max="16384" width="6.875" style="66"/>
  </cols>
  <sheetData>
    <row r="1" ht="16.5" customHeight="1" spans="1:5">
      <c r="A1" s="48" t="s">
        <v>67</v>
      </c>
      <c r="B1" s="49"/>
      <c r="C1" s="49"/>
      <c r="D1" s="76"/>
      <c r="E1" s="76"/>
    </row>
    <row r="2" ht="29.25" customHeight="1" spans="1:5">
      <c r="A2" s="67" t="s">
        <v>68</v>
      </c>
      <c r="B2" s="67"/>
      <c r="C2" s="67"/>
      <c r="D2" s="67"/>
      <c r="E2" s="67"/>
    </row>
    <row r="3" ht="29" customHeight="1" spans="1:5">
      <c r="A3" s="68"/>
      <c r="B3" s="68"/>
      <c r="C3" s="68"/>
      <c r="D3" s="68"/>
      <c r="E3" s="109" t="s">
        <v>2</v>
      </c>
    </row>
    <row r="4" ht="23" customHeight="1" spans="1:5">
      <c r="A4" s="69" t="s">
        <v>41</v>
      </c>
      <c r="B4" s="69"/>
      <c r="C4" s="69" t="s">
        <v>38</v>
      </c>
      <c r="D4" s="69" t="s">
        <v>69</v>
      </c>
      <c r="E4" s="69" t="s">
        <v>70</v>
      </c>
    </row>
    <row r="5" s="65" customFormat="1" ht="23" customHeight="1" spans="1:5">
      <c r="A5" s="69" t="s">
        <v>46</v>
      </c>
      <c r="B5" s="69" t="s">
        <v>47</v>
      </c>
      <c r="C5" s="69"/>
      <c r="D5" s="69"/>
      <c r="E5" s="69"/>
    </row>
    <row r="6" s="65" customFormat="1" ht="23" customHeight="1" spans="1:5">
      <c r="A6" s="110" t="s">
        <v>48</v>
      </c>
      <c r="B6" s="97" t="s">
        <v>49</v>
      </c>
      <c r="C6" s="99">
        <v>3668.84</v>
      </c>
      <c r="D6" s="99">
        <v>1980.86</v>
      </c>
      <c r="E6" s="99">
        <v>1687.98</v>
      </c>
    </row>
    <row r="7" s="65" customFormat="1" ht="23" customHeight="1" spans="1:5">
      <c r="A7" s="110" t="s">
        <v>50</v>
      </c>
      <c r="B7" s="111" t="s">
        <v>51</v>
      </c>
      <c r="C7" s="99">
        <v>3668.84</v>
      </c>
      <c r="D7" s="99">
        <v>1980.86</v>
      </c>
      <c r="E7" s="99">
        <v>1687.98</v>
      </c>
    </row>
    <row r="8" s="65" customFormat="1" ht="23" customHeight="1" spans="1:5">
      <c r="A8" s="110" t="s">
        <v>52</v>
      </c>
      <c r="B8" s="112" t="s">
        <v>53</v>
      </c>
      <c r="C8" s="99">
        <v>3668.84</v>
      </c>
      <c r="D8" s="99">
        <v>1980.86</v>
      </c>
      <c r="E8" s="99">
        <v>1687.98</v>
      </c>
    </row>
    <row r="9" s="65" customFormat="1" ht="23" customHeight="1" spans="1:5">
      <c r="A9" s="113">
        <v>208</v>
      </c>
      <c r="B9" s="97" t="s">
        <v>54</v>
      </c>
      <c r="C9" s="99">
        <v>176.42</v>
      </c>
      <c r="D9" s="99">
        <v>176.42</v>
      </c>
      <c r="E9" s="99"/>
    </row>
    <row r="10" customFormat="1" ht="23" customHeight="1" spans="1:5">
      <c r="A10" s="113">
        <v>20805</v>
      </c>
      <c r="B10" s="112" t="s">
        <v>55</v>
      </c>
      <c r="C10" s="99">
        <v>176.42</v>
      </c>
      <c r="D10" s="99">
        <v>176.42</v>
      </c>
      <c r="E10" s="99"/>
    </row>
    <row r="11" customFormat="1" ht="23" customHeight="1" spans="1:5">
      <c r="A11" s="113">
        <v>2080502</v>
      </c>
      <c r="B11" s="97" t="s">
        <v>56</v>
      </c>
      <c r="C11" s="99">
        <v>38.14</v>
      </c>
      <c r="D11" s="99">
        <v>38.14</v>
      </c>
      <c r="E11" s="99"/>
    </row>
    <row r="12" customFormat="1" ht="23" customHeight="1" spans="1:5">
      <c r="A12" s="113">
        <v>2080505</v>
      </c>
      <c r="B12" s="97" t="s">
        <v>57</v>
      </c>
      <c r="C12" s="85">
        <v>128.85</v>
      </c>
      <c r="D12" s="85">
        <v>128.85</v>
      </c>
      <c r="E12" s="99"/>
    </row>
    <row r="13" customFormat="1" ht="23" customHeight="1" spans="1:5">
      <c r="A13" s="113">
        <v>2080506</v>
      </c>
      <c r="B13" s="97" t="s">
        <v>58</v>
      </c>
      <c r="C13" s="85">
        <v>9.43</v>
      </c>
      <c r="D13" s="85">
        <v>9.43</v>
      </c>
      <c r="E13" s="99"/>
    </row>
    <row r="14" ht="23" customHeight="1" spans="1:5">
      <c r="A14" s="113">
        <v>210</v>
      </c>
      <c r="B14" s="97" t="s">
        <v>59</v>
      </c>
      <c r="C14" s="99">
        <v>52.87</v>
      </c>
      <c r="D14" s="99">
        <v>52.87</v>
      </c>
      <c r="E14" s="99"/>
    </row>
    <row r="15" ht="23" customHeight="1" spans="1:5">
      <c r="A15" s="113">
        <v>21011</v>
      </c>
      <c r="B15" s="97" t="s">
        <v>60</v>
      </c>
      <c r="C15" s="99">
        <v>52.87</v>
      </c>
      <c r="D15" s="99">
        <v>52.87</v>
      </c>
      <c r="E15" s="99"/>
    </row>
    <row r="16" ht="23" customHeight="1" spans="1:5">
      <c r="A16" s="113">
        <v>2101102</v>
      </c>
      <c r="B16" s="97" t="s">
        <v>61</v>
      </c>
      <c r="C16" s="99">
        <v>52.35</v>
      </c>
      <c r="D16" s="99">
        <v>52.35</v>
      </c>
      <c r="E16" s="99"/>
    </row>
    <row r="17" ht="23" customHeight="1" spans="1:5">
      <c r="A17" s="113">
        <v>2101103</v>
      </c>
      <c r="B17" s="97" t="s">
        <v>62</v>
      </c>
      <c r="C17" s="99">
        <v>0.52</v>
      </c>
      <c r="D17" s="99">
        <v>0.52</v>
      </c>
      <c r="E17" s="99"/>
    </row>
    <row r="18" ht="23" customHeight="1" spans="1:5">
      <c r="A18" s="113">
        <v>221</v>
      </c>
      <c r="B18" s="97" t="s">
        <v>63</v>
      </c>
      <c r="C18" s="99">
        <v>96.64</v>
      </c>
      <c r="D18" s="99">
        <v>96.64</v>
      </c>
      <c r="E18" s="99"/>
    </row>
    <row r="19" ht="23" customHeight="1" spans="1:5">
      <c r="A19" s="113">
        <v>22102</v>
      </c>
      <c r="B19" s="97" t="s">
        <v>64</v>
      </c>
      <c r="C19" s="99">
        <v>96.64</v>
      </c>
      <c r="D19" s="99">
        <v>96.64</v>
      </c>
      <c r="E19" s="99"/>
    </row>
    <row r="20" ht="23" customHeight="1" spans="1:5">
      <c r="A20" s="113">
        <v>2210201</v>
      </c>
      <c r="B20" s="97" t="s">
        <v>65</v>
      </c>
      <c r="C20" s="99">
        <v>96.64</v>
      </c>
      <c r="D20" s="99">
        <v>96.64</v>
      </c>
      <c r="E20" s="99"/>
    </row>
    <row r="21" ht="23" customHeight="1" spans="1:5">
      <c r="A21" s="114" t="s">
        <v>66</v>
      </c>
      <c r="B21" s="114"/>
      <c r="C21" s="99">
        <f>C6+C9+C14+C18</f>
        <v>3994.77</v>
      </c>
      <c r="D21" s="99">
        <f>D6+D9+D14+D18</f>
        <v>2306.79</v>
      </c>
      <c r="E21" s="99">
        <v>1687.98</v>
      </c>
    </row>
  </sheetData>
  <mergeCells count="6">
    <mergeCell ref="A2:E2"/>
    <mergeCell ref="A4:B4"/>
    <mergeCell ref="A21:B21"/>
    <mergeCell ref="C4:C5"/>
    <mergeCell ref="D4:D5"/>
    <mergeCell ref="E4:E5"/>
  </mergeCells>
  <printOptions horizontalCentered="1" verticalCentered="1"/>
  <pageMargins left="0.590277777777778" right="0.590277777777778" top="0" bottom="0" header="0.511805555555556" footer="0.511805555555556"/>
  <pageSetup paperSize="9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view="pageBreakPreview" zoomScaleNormal="100" zoomScaleSheetLayoutView="100" workbookViewId="0">
      <selection activeCell="D15" sqref="D15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8" customHeight="1" spans="1:6">
      <c r="A1" s="68" t="s">
        <v>71</v>
      </c>
      <c r="B1" s="104"/>
      <c r="C1" s="104"/>
      <c r="D1" s="104"/>
      <c r="E1" s="104"/>
      <c r="F1" s="105"/>
    </row>
    <row r="2" ht="18" customHeight="1" spans="1:6">
      <c r="A2" s="106"/>
      <c r="B2" s="104"/>
      <c r="C2" s="104"/>
      <c r="D2" s="104"/>
      <c r="E2" s="104"/>
      <c r="F2" s="105"/>
    </row>
    <row r="3" ht="23" customHeight="1" spans="1:6">
      <c r="A3" s="81" t="s">
        <v>72</v>
      </c>
      <c r="B3" s="81"/>
      <c r="C3" s="81"/>
      <c r="D3" s="81"/>
      <c r="E3" s="81"/>
      <c r="F3" s="81"/>
    </row>
    <row r="4" ht="18" customHeight="1" spans="1:6">
      <c r="A4" s="107"/>
      <c r="B4" s="107"/>
      <c r="C4" s="107"/>
      <c r="D4" s="107"/>
      <c r="E4" s="107"/>
      <c r="F4" s="83" t="s">
        <v>2</v>
      </c>
    </row>
    <row r="5" ht="18" customHeight="1" spans="1:6">
      <c r="A5" s="119" t="s">
        <v>3</v>
      </c>
      <c r="B5" s="69"/>
      <c r="C5" s="119" t="s">
        <v>4</v>
      </c>
      <c r="D5" s="69"/>
      <c r="E5" s="69"/>
      <c r="F5" s="69"/>
    </row>
    <row r="6" ht="18" customHeight="1" spans="1:6">
      <c r="A6" s="119" t="s">
        <v>5</v>
      </c>
      <c r="B6" s="119" t="s">
        <v>6</v>
      </c>
      <c r="C6" s="69" t="s">
        <v>41</v>
      </c>
      <c r="D6" s="69" t="s">
        <v>6</v>
      </c>
      <c r="E6" s="69"/>
      <c r="F6" s="69"/>
    </row>
    <row r="7" ht="18" customHeight="1" spans="1:6">
      <c r="A7" s="69"/>
      <c r="B7" s="69"/>
      <c r="C7" s="69"/>
      <c r="D7" s="69" t="s">
        <v>73</v>
      </c>
      <c r="E7" s="69" t="s">
        <v>42</v>
      </c>
      <c r="F7" s="69" t="s">
        <v>74</v>
      </c>
    </row>
    <row r="8" ht="18" customHeight="1" spans="1:6">
      <c r="A8" s="73" t="s">
        <v>12</v>
      </c>
      <c r="B8" s="99">
        <v>3994.77</v>
      </c>
      <c r="C8" s="71" t="s">
        <v>13</v>
      </c>
      <c r="D8" s="99">
        <v>3668.84</v>
      </c>
      <c r="E8" s="99">
        <v>3668.84</v>
      </c>
      <c r="F8" s="78"/>
    </row>
    <row r="9" ht="18" customHeight="1" spans="1:6">
      <c r="A9" s="73" t="s">
        <v>14</v>
      </c>
      <c r="B9" s="78"/>
      <c r="C9" s="71" t="s">
        <v>15</v>
      </c>
      <c r="D9" s="71"/>
      <c r="E9" s="71"/>
      <c r="F9" s="78"/>
    </row>
    <row r="10" ht="18" customHeight="1" spans="1:6">
      <c r="A10" s="73"/>
      <c r="B10" s="73"/>
      <c r="C10" s="71" t="s">
        <v>17</v>
      </c>
      <c r="D10" s="71"/>
      <c r="E10" s="71"/>
      <c r="F10" s="78"/>
    </row>
    <row r="11" ht="18" customHeight="1" spans="1:6">
      <c r="A11" s="73"/>
      <c r="B11" s="73"/>
      <c r="C11" s="73" t="s">
        <v>19</v>
      </c>
      <c r="D11" s="73"/>
      <c r="E11" s="73"/>
      <c r="F11" s="78"/>
    </row>
    <row r="12" ht="18" customHeight="1" spans="1:6">
      <c r="A12" s="73"/>
      <c r="B12" s="73"/>
      <c r="C12" s="71" t="s">
        <v>20</v>
      </c>
      <c r="D12" s="71"/>
      <c r="E12" s="71"/>
      <c r="F12" s="78"/>
    </row>
    <row r="13" ht="18" customHeight="1" spans="1:6">
      <c r="A13" s="73"/>
      <c r="B13" s="73"/>
      <c r="C13" s="71" t="s">
        <v>21</v>
      </c>
      <c r="D13" s="71"/>
      <c r="E13" s="71"/>
      <c r="F13" s="78"/>
    </row>
    <row r="14" ht="18" customHeight="1" spans="1:6">
      <c r="A14" s="73"/>
      <c r="B14" s="73"/>
      <c r="C14" s="73" t="s">
        <v>22</v>
      </c>
      <c r="D14" s="73"/>
      <c r="E14" s="73"/>
      <c r="F14" s="73"/>
    </row>
    <row r="15" ht="18" customHeight="1" spans="1:6">
      <c r="A15" s="73"/>
      <c r="B15" s="73"/>
      <c r="C15" s="73" t="s">
        <v>23</v>
      </c>
      <c r="D15" s="100">
        <v>176.42</v>
      </c>
      <c r="E15" s="100">
        <v>176.42</v>
      </c>
      <c r="F15" s="73"/>
    </row>
    <row r="16" ht="18" customHeight="1" spans="1:6">
      <c r="A16" s="73"/>
      <c r="B16" s="73"/>
      <c r="C16" s="71" t="s">
        <v>24</v>
      </c>
      <c r="D16" s="99">
        <v>52.87</v>
      </c>
      <c r="E16" s="99">
        <v>52.87</v>
      </c>
      <c r="F16" s="73"/>
    </row>
    <row r="17" ht="18" customHeight="1" spans="1:6">
      <c r="A17" s="73"/>
      <c r="B17" s="73"/>
      <c r="C17" s="71" t="s">
        <v>25</v>
      </c>
      <c r="D17" s="71"/>
      <c r="E17" s="71"/>
      <c r="F17" s="73"/>
    </row>
    <row r="18" ht="18" customHeight="1" spans="1:6">
      <c r="A18" s="73"/>
      <c r="B18" s="73"/>
      <c r="C18" s="73" t="s">
        <v>26</v>
      </c>
      <c r="D18" s="73"/>
      <c r="E18" s="73"/>
      <c r="F18" s="73"/>
    </row>
    <row r="19" ht="18" customHeight="1" spans="1:6">
      <c r="A19" s="73"/>
      <c r="B19" s="73"/>
      <c r="C19" s="73" t="s">
        <v>27</v>
      </c>
      <c r="D19" s="73"/>
      <c r="E19" s="73"/>
      <c r="F19" s="73"/>
    </row>
    <row r="20" ht="18" customHeight="1" spans="1:6">
      <c r="A20" s="73"/>
      <c r="B20" s="73"/>
      <c r="C20" s="73" t="s">
        <v>28</v>
      </c>
      <c r="D20" s="73"/>
      <c r="E20" s="73"/>
      <c r="F20" s="73"/>
    </row>
    <row r="21" ht="18" customHeight="1" spans="1:6">
      <c r="A21" s="73"/>
      <c r="B21" s="73"/>
      <c r="C21" s="73" t="s">
        <v>29</v>
      </c>
      <c r="D21" s="73"/>
      <c r="E21" s="73"/>
      <c r="F21" s="73"/>
    </row>
    <row r="22" ht="18" customHeight="1" spans="1:6">
      <c r="A22" s="73"/>
      <c r="B22" s="73"/>
      <c r="C22" s="73" t="s">
        <v>30</v>
      </c>
      <c r="D22" s="73"/>
      <c r="E22" s="73"/>
      <c r="F22" s="73"/>
    </row>
    <row r="23" ht="18" customHeight="1" spans="1:6">
      <c r="A23" s="73"/>
      <c r="B23" s="73"/>
      <c r="C23" s="73" t="s">
        <v>31</v>
      </c>
      <c r="D23" s="73"/>
      <c r="E23" s="73"/>
      <c r="F23" s="73"/>
    </row>
    <row r="24" ht="18" customHeight="1" spans="1:6">
      <c r="A24" s="73"/>
      <c r="B24" s="73"/>
      <c r="C24" s="73" t="s">
        <v>32</v>
      </c>
      <c r="D24" s="73"/>
      <c r="E24" s="73"/>
      <c r="F24" s="73"/>
    </row>
    <row r="25" ht="18" customHeight="1" spans="1:6">
      <c r="A25" s="73"/>
      <c r="B25" s="73"/>
      <c r="C25" s="73" t="s">
        <v>33</v>
      </c>
      <c r="D25" s="100">
        <v>96.64</v>
      </c>
      <c r="E25" s="100">
        <v>96.64</v>
      </c>
      <c r="F25" s="73"/>
    </row>
    <row r="26" ht="18" customHeight="1" spans="1:6">
      <c r="A26" s="73"/>
      <c r="B26" s="73"/>
      <c r="C26" s="73" t="s">
        <v>34</v>
      </c>
      <c r="D26" s="73"/>
      <c r="E26" s="73"/>
      <c r="F26" s="73"/>
    </row>
    <row r="27" ht="18" customHeight="1" spans="1:6">
      <c r="A27" s="73"/>
      <c r="B27" s="73"/>
      <c r="C27" s="73" t="s">
        <v>35</v>
      </c>
      <c r="D27" s="73"/>
      <c r="E27" s="73"/>
      <c r="F27" s="73"/>
    </row>
    <row r="28" ht="18" customHeight="1" spans="1:6">
      <c r="A28" s="73"/>
      <c r="B28" s="73"/>
      <c r="C28" s="73" t="s">
        <v>36</v>
      </c>
      <c r="D28" s="108"/>
      <c r="E28" s="108"/>
      <c r="F28" s="73"/>
    </row>
    <row r="29" ht="18" customHeight="1" spans="1:6">
      <c r="A29" s="69" t="s">
        <v>37</v>
      </c>
      <c r="B29" s="100">
        <v>3994.77</v>
      </c>
      <c r="C29" s="69" t="s">
        <v>38</v>
      </c>
      <c r="D29" s="100">
        <f>SUM(D8:D27)</f>
        <v>3994.77</v>
      </c>
      <c r="E29" s="100">
        <f>SUM(E8:E27)</f>
        <v>3994.77</v>
      </c>
      <c r="F29" s="7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 verticalCentered="1"/>
  <pageMargins left="0.590277777777778" right="0.590277777777778" top="0" bottom="0" header="0.511805555555556" footer="0.511805555555556"/>
  <pageSetup paperSize="9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view="pageBreakPreview" zoomScaleNormal="100" zoomScaleSheetLayoutView="100" workbookViewId="0">
      <selection activeCell="B24" sqref="B24"/>
    </sheetView>
  </sheetViews>
  <sheetFormatPr defaultColWidth="6.875" defaultRowHeight="11.25"/>
  <cols>
    <col min="1" max="1" width="14.5" style="66" customWidth="1"/>
    <col min="2" max="2" width="48.875" style="66" customWidth="1"/>
    <col min="3" max="11" width="9.625" style="66" customWidth="1"/>
    <col min="12" max="16384" width="6.875" style="66"/>
  </cols>
  <sheetData>
    <row r="1" ht="16.5" customHeight="1" spans="1:11">
      <c r="A1" s="48" t="s">
        <v>75</v>
      </c>
      <c r="B1" s="49"/>
      <c r="C1" s="49"/>
      <c r="D1" s="49"/>
      <c r="E1" s="49"/>
      <c r="F1" s="49"/>
      <c r="G1" s="49"/>
      <c r="H1" s="49"/>
      <c r="I1" s="76"/>
      <c r="J1" s="76"/>
      <c r="K1" s="76"/>
    </row>
    <row r="2" ht="29.25" customHeight="1" spans="1:11">
      <c r="A2" s="67" t="s">
        <v>76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18" customHeight="1" spans="1:11">
      <c r="A3" s="94"/>
      <c r="B3" s="94"/>
      <c r="C3" s="94"/>
      <c r="D3" s="94"/>
      <c r="E3" s="94"/>
      <c r="F3" s="94"/>
      <c r="G3" s="94"/>
      <c r="H3" s="94"/>
      <c r="I3" s="94"/>
      <c r="J3" s="77" t="s">
        <v>2</v>
      </c>
      <c r="K3" s="77"/>
    </row>
    <row r="4" ht="26" customHeight="1" spans="1:11">
      <c r="A4" s="69" t="s">
        <v>41</v>
      </c>
      <c r="B4" s="69"/>
      <c r="C4" s="69" t="s">
        <v>77</v>
      </c>
      <c r="D4" s="69"/>
      <c r="E4" s="69"/>
      <c r="F4" s="69" t="s">
        <v>78</v>
      </c>
      <c r="G4" s="69"/>
      <c r="H4" s="69"/>
      <c r="I4" s="103" t="s">
        <v>79</v>
      </c>
      <c r="J4" s="103"/>
      <c r="K4" s="103"/>
    </row>
    <row r="5" s="65" customFormat="1" ht="26" customHeight="1" spans="1:11">
      <c r="A5" s="95" t="s">
        <v>46</v>
      </c>
      <c r="B5" s="69" t="s">
        <v>47</v>
      </c>
      <c r="C5" s="69" t="s">
        <v>80</v>
      </c>
      <c r="D5" s="69" t="s">
        <v>69</v>
      </c>
      <c r="E5" s="69" t="s">
        <v>70</v>
      </c>
      <c r="F5" s="69" t="s">
        <v>80</v>
      </c>
      <c r="G5" s="69" t="s">
        <v>69</v>
      </c>
      <c r="H5" s="69" t="s">
        <v>70</v>
      </c>
      <c r="I5" s="69" t="s">
        <v>80</v>
      </c>
      <c r="J5" s="69" t="s">
        <v>69</v>
      </c>
      <c r="K5" s="69" t="s">
        <v>70</v>
      </c>
    </row>
    <row r="6" s="65" customFormat="1" ht="26" customHeight="1" spans="1:11">
      <c r="A6" s="96" t="s">
        <v>48</v>
      </c>
      <c r="B6" s="97" t="s">
        <v>49</v>
      </c>
      <c r="C6" s="98">
        <f t="shared" ref="C6:C8" si="0">D6+E6</f>
        <v>2942.52</v>
      </c>
      <c r="D6" s="98">
        <f>D8</f>
        <v>1981.62</v>
      </c>
      <c r="E6" s="98">
        <f>E8</f>
        <v>960.9</v>
      </c>
      <c r="F6" s="99">
        <v>3668.84</v>
      </c>
      <c r="G6" s="99">
        <v>1980.86</v>
      </c>
      <c r="H6" s="99">
        <v>1687.98</v>
      </c>
      <c r="I6" s="100">
        <f>(F6-C6)/C6*100</f>
        <v>24.683604529451</v>
      </c>
      <c r="J6" s="100">
        <f>(G6-D6)/D6*100</f>
        <v>-0.0383524590991205</v>
      </c>
      <c r="K6" s="100">
        <f>(H6-E6)/E6*100</f>
        <v>75.6665625975648</v>
      </c>
    </row>
    <row r="7" s="65" customFormat="1" ht="26" customHeight="1" spans="1:11">
      <c r="A7" s="96" t="s">
        <v>50</v>
      </c>
      <c r="B7" s="97" t="s">
        <v>51</v>
      </c>
      <c r="C7" s="98">
        <f t="shared" si="0"/>
        <v>2942.52</v>
      </c>
      <c r="D7" s="98">
        <f>D8</f>
        <v>1981.62</v>
      </c>
      <c r="E7" s="98">
        <f>E8</f>
        <v>960.9</v>
      </c>
      <c r="F7" s="99">
        <v>3668.84</v>
      </c>
      <c r="G7" s="99">
        <v>1980.86</v>
      </c>
      <c r="H7" s="99">
        <v>1687.98</v>
      </c>
      <c r="I7" s="100">
        <f>(F7-C7)/C7*100</f>
        <v>24.683604529451</v>
      </c>
      <c r="J7" s="100">
        <f>(G7-D7)/D7*100</f>
        <v>-0.0383524590991205</v>
      </c>
      <c r="K7" s="100">
        <f>(H7-E7)/E7*100</f>
        <v>75.6665625975648</v>
      </c>
    </row>
    <row r="8" s="65" customFormat="1" ht="26" customHeight="1" spans="1:11">
      <c r="A8" s="96" t="s">
        <v>52</v>
      </c>
      <c r="B8" s="97" t="s">
        <v>53</v>
      </c>
      <c r="C8" s="98">
        <f t="shared" si="0"/>
        <v>2942.52</v>
      </c>
      <c r="D8" s="98">
        <v>1981.62</v>
      </c>
      <c r="E8" s="98">
        <v>960.9</v>
      </c>
      <c r="F8" s="99">
        <v>3668.84</v>
      </c>
      <c r="G8" s="99">
        <v>1980.86</v>
      </c>
      <c r="H8" s="99">
        <v>1687.98</v>
      </c>
      <c r="I8" s="100">
        <f>(F8-C8)/C8*100</f>
        <v>24.683604529451</v>
      </c>
      <c r="J8" s="100">
        <f>(G8-D8)/D8*100</f>
        <v>-0.0383524590991205</v>
      </c>
      <c r="K8" s="100">
        <f>(H8-E8)/E8*100</f>
        <v>75.6665625975648</v>
      </c>
    </row>
    <row r="9" s="65" customFormat="1" ht="26" customHeight="1" spans="1:11">
      <c r="A9" s="97">
        <v>208</v>
      </c>
      <c r="B9" s="97" t="s">
        <v>54</v>
      </c>
      <c r="C9" s="100">
        <v>169.7</v>
      </c>
      <c r="D9" s="98">
        <f>D12+D13</f>
        <v>169.7</v>
      </c>
      <c r="E9" s="98"/>
      <c r="F9" s="99">
        <v>176.42</v>
      </c>
      <c r="G9" s="99">
        <v>176.42</v>
      </c>
      <c r="H9" s="71"/>
      <c r="I9" s="100">
        <f>(F9-C9)/C9*100</f>
        <v>3.95992928697702</v>
      </c>
      <c r="J9" s="100">
        <f>(G9-D9)/D9*100</f>
        <v>3.95992928697702</v>
      </c>
      <c r="K9" s="100"/>
    </row>
    <row r="10" s="65" customFormat="1" ht="26" customHeight="1" spans="1:11">
      <c r="A10" s="97">
        <v>20805</v>
      </c>
      <c r="B10" s="97" t="s">
        <v>55</v>
      </c>
      <c r="C10" s="100">
        <v>169.7</v>
      </c>
      <c r="D10" s="100">
        <v>169.7</v>
      </c>
      <c r="E10" s="100"/>
      <c r="F10" s="99">
        <v>176.42</v>
      </c>
      <c r="G10" s="99">
        <v>176.42</v>
      </c>
      <c r="H10" s="101"/>
      <c r="I10" s="100">
        <f>(F10-C10)/C10*100</f>
        <v>3.95992928697702</v>
      </c>
      <c r="J10" s="100">
        <f>(G10-D10)/D10*100</f>
        <v>3.95992928697702</v>
      </c>
      <c r="K10" s="100"/>
    </row>
    <row r="11" s="65" customFormat="1" ht="26" customHeight="1" spans="1:11">
      <c r="A11" s="97">
        <v>2080502</v>
      </c>
      <c r="B11" s="97" t="s">
        <v>56</v>
      </c>
      <c r="C11" s="100"/>
      <c r="D11" s="100"/>
      <c r="E11" s="100"/>
      <c r="F11" s="99">
        <v>38.14</v>
      </c>
      <c r="G11" s="99">
        <v>38.14</v>
      </c>
      <c r="H11" s="101"/>
      <c r="I11" s="100">
        <v>100</v>
      </c>
      <c r="J11" s="100">
        <v>100</v>
      </c>
      <c r="K11" s="100"/>
    </row>
    <row r="12" customFormat="1" ht="26" customHeight="1" spans="1:11">
      <c r="A12" s="97">
        <v>2080505</v>
      </c>
      <c r="B12" s="97" t="s">
        <v>57</v>
      </c>
      <c r="C12" s="100">
        <v>160.15</v>
      </c>
      <c r="D12" s="100">
        <v>160.15</v>
      </c>
      <c r="E12" s="100"/>
      <c r="F12" s="85">
        <v>128.85</v>
      </c>
      <c r="G12" s="85">
        <v>128.85</v>
      </c>
      <c r="H12" s="73"/>
      <c r="I12" s="100">
        <f>(F12-C12)/C12*100</f>
        <v>-19.5441773337496</v>
      </c>
      <c r="J12" s="100">
        <f>(G12-D12)/D12*100</f>
        <v>-19.5441773337496</v>
      </c>
      <c r="K12" s="100"/>
    </row>
    <row r="13" ht="26" customHeight="1" spans="1:11">
      <c r="A13" s="97">
        <v>2080506</v>
      </c>
      <c r="B13" s="97" t="s">
        <v>58</v>
      </c>
      <c r="C13" s="100">
        <v>9.55</v>
      </c>
      <c r="D13" s="100">
        <v>9.55</v>
      </c>
      <c r="E13" s="100"/>
      <c r="F13" s="85">
        <v>9.43</v>
      </c>
      <c r="G13" s="85">
        <v>9.43</v>
      </c>
      <c r="H13" s="71"/>
      <c r="I13" s="100">
        <f>(F13-C13)/C13*100</f>
        <v>-1.25654450261781</v>
      </c>
      <c r="J13" s="100">
        <f>(G13-D13)/D13*100</f>
        <v>-1.25654450261781</v>
      </c>
      <c r="K13" s="100"/>
    </row>
    <row r="14" ht="26" customHeight="1" spans="1:11">
      <c r="A14" s="97">
        <v>210</v>
      </c>
      <c r="B14" s="97" t="s">
        <v>59</v>
      </c>
      <c r="C14" s="100">
        <v>48.05</v>
      </c>
      <c r="D14" s="100">
        <v>48.05</v>
      </c>
      <c r="E14" s="100"/>
      <c r="F14" s="99">
        <v>52.87</v>
      </c>
      <c r="G14" s="99">
        <v>52.87</v>
      </c>
      <c r="H14" s="71"/>
      <c r="I14" s="100">
        <f>(F14-C14)/C14*100</f>
        <v>10.0312174817898</v>
      </c>
      <c r="J14" s="100">
        <f>(G14-D14)/D14*100</f>
        <v>10.0312174817898</v>
      </c>
      <c r="K14" s="100"/>
    </row>
    <row r="15" ht="26" customHeight="1" spans="1:11">
      <c r="A15" s="97">
        <v>21011</v>
      </c>
      <c r="B15" s="97" t="s">
        <v>60</v>
      </c>
      <c r="C15" s="100">
        <v>48.05</v>
      </c>
      <c r="D15" s="100">
        <v>48.05</v>
      </c>
      <c r="E15" s="100"/>
      <c r="F15" s="99">
        <v>52.87</v>
      </c>
      <c r="G15" s="99">
        <v>52.87</v>
      </c>
      <c r="H15" s="71"/>
      <c r="I15" s="100">
        <f>(F15-C15)/C15*100</f>
        <v>10.0312174817898</v>
      </c>
      <c r="J15" s="100">
        <f>(G15-D15)/D15*100</f>
        <v>10.0312174817898</v>
      </c>
      <c r="K15" s="100"/>
    </row>
    <row r="16" ht="26" customHeight="1" spans="1:11">
      <c r="A16" s="97">
        <v>2101102</v>
      </c>
      <c r="B16" s="97" t="s">
        <v>61</v>
      </c>
      <c r="C16" s="100">
        <v>48.05</v>
      </c>
      <c r="D16" s="100">
        <v>48.05</v>
      </c>
      <c r="E16" s="100"/>
      <c r="F16" s="99">
        <v>52.35</v>
      </c>
      <c r="G16" s="99">
        <v>52.35</v>
      </c>
      <c r="H16" s="71"/>
      <c r="I16" s="100">
        <f>(F16-C16)/C16*100</f>
        <v>8.94901144641</v>
      </c>
      <c r="J16" s="100">
        <f>(G16-D16)/D16*100</f>
        <v>8.94901144641</v>
      </c>
      <c r="K16" s="100"/>
    </row>
    <row r="17" ht="26" customHeight="1" spans="1:11">
      <c r="A17" s="97">
        <v>2101103</v>
      </c>
      <c r="B17" s="97" t="s">
        <v>62</v>
      </c>
      <c r="C17" s="100"/>
      <c r="D17" s="100"/>
      <c r="E17" s="100"/>
      <c r="F17" s="99">
        <v>0.52</v>
      </c>
      <c r="G17" s="99">
        <v>0.52</v>
      </c>
      <c r="H17" s="71"/>
      <c r="I17" s="100">
        <v>100</v>
      </c>
      <c r="J17" s="100">
        <v>100</v>
      </c>
      <c r="K17" s="100"/>
    </row>
    <row r="18" ht="26" customHeight="1" spans="1:11">
      <c r="A18" s="97">
        <v>221</v>
      </c>
      <c r="B18" s="97" t="s">
        <v>63</v>
      </c>
      <c r="C18" s="100">
        <v>64.06</v>
      </c>
      <c r="D18" s="100">
        <v>64.06</v>
      </c>
      <c r="E18" s="100"/>
      <c r="F18" s="99">
        <v>96.64</v>
      </c>
      <c r="G18" s="99">
        <v>96.64</v>
      </c>
      <c r="H18" s="71"/>
      <c r="I18" s="100">
        <f>(F18-C18)/C18*100</f>
        <v>50.8585700905401</v>
      </c>
      <c r="J18" s="100">
        <f>(G18-D18)/D18*100</f>
        <v>50.8585700905401</v>
      </c>
      <c r="K18" s="100"/>
    </row>
    <row r="19" ht="26" customHeight="1" spans="1:11">
      <c r="A19" s="97">
        <v>22102</v>
      </c>
      <c r="B19" s="97" t="s">
        <v>64</v>
      </c>
      <c r="C19" s="100">
        <v>64.06</v>
      </c>
      <c r="D19" s="100">
        <v>64.06</v>
      </c>
      <c r="E19" s="100"/>
      <c r="F19" s="99">
        <v>96.64</v>
      </c>
      <c r="G19" s="99">
        <v>96.64</v>
      </c>
      <c r="H19" s="71"/>
      <c r="I19" s="100">
        <f>(F19-C19)/C19*100</f>
        <v>50.8585700905401</v>
      </c>
      <c r="J19" s="100">
        <f>(G19-D19)/D19*100</f>
        <v>50.8585700905401</v>
      </c>
      <c r="K19" s="100"/>
    </row>
    <row r="20" ht="26" customHeight="1" spans="1:11">
      <c r="A20" s="97">
        <v>2210201</v>
      </c>
      <c r="B20" s="97" t="s">
        <v>81</v>
      </c>
      <c r="C20" s="100">
        <v>64.06</v>
      </c>
      <c r="D20" s="100">
        <v>64.06</v>
      </c>
      <c r="E20" s="100"/>
      <c r="F20" s="99">
        <v>96.64</v>
      </c>
      <c r="G20" s="99">
        <v>96.64</v>
      </c>
      <c r="H20" s="71"/>
      <c r="I20" s="100">
        <f>(F20-C20)/C20*100</f>
        <v>50.8585700905401</v>
      </c>
      <c r="J20" s="100">
        <f>(G20-D20)/D20*100</f>
        <v>50.8585700905401</v>
      </c>
      <c r="K20" s="100"/>
    </row>
    <row r="21" ht="26" customHeight="1" spans="1:11">
      <c r="A21" s="102" t="s">
        <v>82</v>
      </c>
      <c r="B21" s="102"/>
      <c r="C21" s="98">
        <f>D21+E21</f>
        <v>3224.33</v>
      </c>
      <c r="D21" s="98">
        <f>D6+D9+D14+D18</f>
        <v>2263.43</v>
      </c>
      <c r="E21" s="98">
        <v>960.9</v>
      </c>
      <c r="F21" s="99">
        <f>F6+F9+F14+F18</f>
        <v>3994.77</v>
      </c>
      <c r="G21" s="99">
        <f>G6+G9+G14+G18</f>
        <v>2306.79</v>
      </c>
      <c r="H21" s="99">
        <v>1687.98</v>
      </c>
      <c r="I21" s="100">
        <f>(F21-C21)/C21*100</f>
        <v>23.8945765476859</v>
      </c>
      <c r="J21" s="100">
        <f>(G21-D21)/D21*100</f>
        <v>1.91567665003999</v>
      </c>
      <c r="K21" s="100">
        <f>(H21-E21)/E21*100</f>
        <v>75.6665625975648</v>
      </c>
    </row>
  </sheetData>
  <mergeCells count="7">
    <mergeCell ref="A2:K2"/>
    <mergeCell ref="J3:K3"/>
    <mergeCell ref="A4:B4"/>
    <mergeCell ref="C4:E4"/>
    <mergeCell ref="F4:H4"/>
    <mergeCell ref="I4:K4"/>
    <mergeCell ref="A21:B21"/>
  </mergeCells>
  <printOptions horizontalCentered="1" verticalCentered="1"/>
  <pageMargins left="0.590277777777778" right="0.590277777777778" top="0" bottom="0" header="0.511805555555556" footer="0.511805555555556"/>
  <pageSetup paperSize="9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view="pageBreakPreview" zoomScaleNormal="100" zoomScaleSheetLayoutView="100" workbookViewId="0">
      <selection activeCell="B47" sqref="B47:B5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83</v>
      </c>
      <c r="B1" s="89"/>
      <c r="C1" s="89"/>
    </row>
    <row r="2" ht="44.25" customHeight="1" spans="1:5">
      <c r="A2" s="90" t="s">
        <v>84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69" t="s">
        <v>85</v>
      </c>
      <c r="B4" s="69" t="s">
        <v>6</v>
      </c>
      <c r="C4" s="69" t="s">
        <v>86</v>
      </c>
    </row>
    <row r="5" ht="22.5" customHeight="1" spans="1:3">
      <c r="A5" s="73" t="s">
        <v>87</v>
      </c>
      <c r="B5" s="85">
        <f>SUM(B6:B16)</f>
        <v>1578.39</v>
      </c>
      <c r="C5" s="73"/>
    </row>
    <row r="6" ht="22.5" customHeight="1" spans="1:3">
      <c r="A6" s="73" t="s">
        <v>88</v>
      </c>
      <c r="B6" s="85">
        <v>476.7</v>
      </c>
      <c r="C6" s="73"/>
    </row>
    <row r="7" ht="22.5" customHeight="1" spans="1:3">
      <c r="A7" s="73" t="s">
        <v>89</v>
      </c>
      <c r="B7" s="85">
        <v>68.91</v>
      </c>
      <c r="C7" s="73"/>
    </row>
    <row r="8" ht="22.5" customHeight="1" spans="1:3">
      <c r="A8" s="73" t="s">
        <v>90</v>
      </c>
      <c r="B8" s="85">
        <v>39.72</v>
      </c>
      <c r="C8" s="73"/>
    </row>
    <row r="9" ht="22.5" customHeight="1" spans="1:3">
      <c r="A9" s="73" t="s">
        <v>91</v>
      </c>
      <c r="B9" s="85">
        <v>267.29</v>
      </c>
      <c r="C9" s="73"/>
    </row>
    <row r="10" ht="22.5" customHeight="1" spans="1:3">
      <c r="A10" s="73" t="s">
        <v>92</v>
      </c>
      <c r="B10" s="85">
        <v>128.85</v>
      </c>
      <c r="C10" s="73"/>
    </row>
    <row r="11" ht="22.5" customHeight="1" spans="1:3">
      <c r="A11" s="73" t="s">
        <v>93</v>
      </c>
      <c r="B11" s="85">
        <v>9.43</v>
      </c>
      <c r="C11" s="73"/>
    </row>
    <row r="12" ht="22.5" customHeight="1" spans="1:3">
      <c r="A12" s="73" t="s">
        <v>94</v>
      </c>
      <c r="B12" s="85">
        <v>52.35</v>
      </c>
      <c r="C12" s="73"/>
    </row>
    <row r="13" ht="22.5" customHeight="1" spans="1:3">
      <c r="A13" s="73" t="s">
        <v>95</v>
      </c>
      <c r="B13" s="85">
        <v>0.53</v>
      </c>
      <c r="C13" s="73"/>
    </row>
    <row r="14" ht="22.5" customHeight="1" spans="1:3">
      <c r="A14" s="73" t="s">
        <v>96</v>
      </c>
      <c r="B14" s="85">
        <v>88.39</v>
      </c>
      <c r="C14" s="73"/>
    </row>
    <row r="15" ht="22.5" customHeight="1" spans="1:3">
      <c r="A15" s="73" t="s">
        <v>81</v>
      </c>
      <c r="B15" s="85">
        <v>96.64</v>
      </c>
      <c r="C15" s="73"/>
    </row>
    <row r="16" ht="22.5" customHeight="1" spans="1:3">
      <c r="A16" s="73" t="s">
        <v>97</v>
      </c>
      <c r="B16" s="85">
        <v>349.58</v>
      </c>
      <c r="C16" s="73"/>
    </row>
    <row r="17" ht="22.5" customHeight="1" spans="1:3">
      <c r="A17" s="73" t="s">
        <v>98</v>
      </c>
      <c r="B17" s="85">
        <v>682.34</v>
      </c>
      <c r="C17" s="73"/>
    </row>
    <row r="18" ht="22.5" customHeight="1" spans="1:3">
      <c r="A18" s="73" t="s">
        <v>99</v>
      </c>
      <c r="B18" s="85">
        <v>9</v>
      </c>
      <c r="C18" s="73"/>
    </row>
    <row r="19" ht="22.5" customHeight="1" spans="1:3">
      <c r="A19" s="73" t="s">
        <v>100</v>
      </c>
      <c r="B19" s="85">
        <v>5</v>
      </c>
      <c r="C19" s="73"/>
    </row>
    <row r="20" ht="22.5" customHeight="1" spans="1:3">
      <c r="A20" s="73" t="s">
        <v>101</v>
      </c>
      <c r="B20" s="85"/>
      <c r="C20" s="73"/>
    </row>
    <row r="21" ht="22.5" customHeight="1" spans="1:3">
      <c r="A21" s="73" t="s">
        <v>102</v>
      </c>
      <c r="B21" s="85"/>
      <c r="C21" s="73"/>
    </row>
    <row r="22" ht="22.5" customHeight="1" spans="1:3">
      <c r="A22" s="73" t="s">
        <v>103</v>
      </c>
      <c r="B22" s="85"/>
      <c r="C22" s="73"/>
    </row>
    <row r="23" ht="22.5" customHeight="1" spans="1:3">
      <c r="A23" s="73" t="s">
        <v>104</v>
      </c>
      <c r="B23" s="85"/>
      <c r="C23" s="73"/>
    </row>
    <row r="24" ht="22.5" customHeight="1" spans="1:3">
      <c r="A24" s="73" t="s">
        <v>105</v>
      </c>
      <c r="B24" s="85">
        <v>2</v>
      </c>
      <c r="C24" s="73"/>
    </row>
    <row r="25" ht="22.5" customHeight="1" spans="1:3">
      <c r="A25" s="73" t="s">
        <v>106</v>
      </c>
      <c r="B25" s="85">
        <v>313.53</v>
      </c>
      <c r="C25" s="73"/>
    </row>
    <row r="26" ht="22.5" customHeight="1" spans="1:3">
      <c r="A26" s="73" t="s">
        <v>107</v>
      </c>
      <c r="B26" s="85"/>
      <c r="C26" s="73"/>
    </row>
    <row r="27" ht="22.5" customHeight="1" spans="1:3">
      <c r="A27" s="73" t="s">
        <v>108</v>
      </c>
      <c r="B27" s="85">
        <v>2</v>
      </c>
      <c r="C27" s="73"/>
    </row>
    <row r="28" ht="22.5" customHeight="1" spans="1:3">
      <c r="A28" s="73" t="s">
        <v>109</v>
      </c>
      <c r="B28" s="85"/>
      <c r="C28" s="73"/>
    </row>
    <row r="29" ht="22.5" customHeight="1" spans="1:3">
      <c r="A29" s="73" t="s">
        <v>110</v>
      </c>
      <c r="B29" s="85">
        <v>5</v>
      </c>
      <c r="C29" s="73"/>
    </row>
    <row r="30" ht="22.5" customHeight="1" spans="1:3">
      <c r="A30" s="73" t="s">
        <v>111</v>
      </c>
      <c r="B30" s="85"/>
      <c r="C30" s="73"/>
    </row>
    <row r="31" ht="22.5" customHeight="1" spans="1:3">
      <c r="A31" s="73" t="s">
        <v>112</v>
      </c>
      <c r="B31" s="85">
        <v>60</v>
      </c>
      <c r="C31" s="73"/>
    </row>
    <row r="32" ht="22.5" customHeight="1" spans="1:3">
      <c r="A32" s="73" t="s">
        <v>113</v>
      </c>
      <c r="B32" s="85">
        <v>1</v>
      </c>
      <c r="C32" s="73"/>
    </row>
    <row r="33" ht="22.5" customHeight="1" spans="1:3">
      <c r="A33" s="73" t="s">
        <v>114</v>
      </c>
      <c r="B33" s="85">
        <v>252.47</v>
      </c>
      <c r="C33" s="73"/>
    </row>
    <row r="34" ht="22.5" customHeight="1" spans="1:3">
      <c r="A34" s="73" t="s">
        <v>115</v>
      </c>
      <c r="B34" s="85"/>
      <c r="C34" s="73"/>
    </row>
    <row r="35" ht="22.5" customHeight="1" spans="1:3">
      <c r="A35" s="73" t="s">
        <v>116</v>
      </c>
      <c r="B35" s="85"/>
      <c r="C35" s="73"/>
    </row>
    <row r="36" ht="22.5" customHeight="1" spans="1:3">
      <c r="A36" s="73" t="s">
        <v>117</v>
      </c>
      <c r="B36" s="85"/>
      <c r="C36" s="73"/>
    </row>
    <row r="37" ht="22.5" customHeight="1" spans="1:3">
      <c r="A37" s="73" t="s">
        <v>118</v>
      </c>
      <c r="B37" s="85"/>
      <c r="C37" s="73"/>
    </row>
    <row r="38" ht="22.5" customHeight="1" spans="1:3">
      <c r="A38" s="73" t="s">
        <v>119</v>
      </c>
      <c r="B38" s="85"/>
      <c r="C38" s="73"/>
    </row>
    <row r="39" ht="22.5" customHeight="1" spans="1:3">
      <c r="A39" s="73" t="s">
        <v>120</v>
      </c>
      <c r="B39" s="85"/>
      <c r="C39" s="73"/>
    </row>
    <row r="40" ht="22.5" customHeight="1" spans="1:3">
      <c r="A40" s="73" t="s">
        <v>121</v>
      </c>
      <c r="B40" s="85">
        <v>16.68</v>
      </c>
      <c r="C40" s="73"/>
    </row>
    <row r="41" ht="22.5" customHeight="1" spans="1:3">
      <c r="A41" s="73" t="s">
        <v>122</v>
      </c>
      <c r="B41" s="85">
        <v>6</v>
      </c>
      <c r="C41" s="73"/>
    </row>
    <row r="42" ht="22.5" customHeight="1" spans="1:3">
      <c r="A42" s="73" t="s">
        <v>123</v>
      </c>
      <c r="B42" s="85">
        <v>2.16</v>
      </c>
      <c r="C42" s="73"/>
    </row>
    <row r="43" ht="22.5" customHeight="1" spans="1:3">
      <c r="A43" s="73" t="s">
        <v>124</v>
      </c>
      <c r="B43" s="85"/>
      <c r="C43" s="73"/>
    </row>
    <row r="44" ht="22.5" customHeight="1" spans="1:3">
      <c r="A44" s="93" t="s">
        <v>125</v>
      </c>
      <c r="B44" s="85">
        <v>7.5</v>
      </c>
      <c r="C44" s="73"/>
    </row>
    <row r="45" ht="22.5" customHeight="1" spans="1:3">
      <c r="A45" s="73" t="s">
        <v>126</v>
      </c>
      <c r="B45" s="85">
        <v>46.06</v>
      </c>
      <c r="C45" s="73"/>
    </row>
    <row r="46" ht="22.5" customHeight="1" spans="1:3">
      <c r="A46" s="73" t="s">
        <v>127</v>
      </c>
      <c r="B46" s="85"/>
      <c r="C46" s="73"/>
    </row>
    <row r="47" ht="22.5" customHeight="1" spans="1:3">
      <c r="A47" s="73" t="s">
        <v>128</v>
      </c>
      <c r="B47" s="85">
        <v>38.14</v>
      </c>
      <c r="C47" s="73"/>
    </row>
    <row r="48" ht="22.5" customHeight="1" spans="1:3">
      <c r="A48" s="73" t="s">
        <v>129</v>
      </c>
      <c r="B48" s="85"/>
      <c r="C48" s="73"/>
    </row>
    <row r="49" ht="22.5" customHeight="1" spans="1:3">
      <c r="A49" s="73" t="s">
        <v>130</v>
      </c>
      <c r="B49" s="85"/>
      <c r="C49" s="73"/>
    </row>
    <row r="50" ht="22.5" customHeight="1" spans="1:3">
      <c r="A50" s="73" t="s">
        <v>131</v>
      </c>
      <c r="B50" s="85">
        <v>7.92</v>
      </c>
      <c r="C50" s="73"/>
    </row>
    <row r="51" ht="22.5" customHeight="1" spans="1:3">
      <c r="A51" s="73" t="s">
        <v>132</v>
      </c>
      <c r="B51" s="85"/>
      <c r="C51" s="73"/>
    </row>
    <row r="52" ht="22.5" customHeight="1" spans="1:3">
      <c r="A52" s="73" t="s">
        <v>133</v>
      </c>
      <c r="B52" s="85"/>
      <c r="C52" s="73"/>
    </row>
    <row r="53" ht="22.5" customHeight="1" spans="1:3">
      <c r="A53" s="73" t="s">
        <v>134</v>
      </c>
      <c r="B53" s="85"/>
      <c r="C53" s="73"/>
    </row>
    <row r="54" ht="22.5" customHeight="1" spans="1:3">
      <c r="A54" s="73" t="s">
        <v>135</v>
      </c>
      <c r="B54" s="85"/>
      <c r="C54" s="73"/>
    </row>
    <row r="55" ht="22.5" customHeight="1" spans="1:3">
      <c r="A55" s="73" t="s">
        <v>136</v>
      </c>
      <c r="B55" s="85"/>
      <c r="C55" s="73"/>
    </row>
    <row r="56" ht="22.5" customHeight="1" spans="1:3">
      <c r="A56" s="73" t="s">
        <v>137</v>
      </c>
      <c r="B56" s="85"/>
      <c r="C56" s="73"/>
    </row>
    <row r="57" ht="22.5" customHeight="1" spans="1:3">
      <c r="A57" s="69" t="s">
        <v>82</v>
      </c>
      <c r="B57" s="85">
        <f>B5+B17+B45</f>
        <v>2306.79</v>
      </c>
      <c r="C57" s="73"/>
    </row>
  </sheetData>
  <mergeCells count="1">
    <mergeCell ref="A2:C2"/>
  </mergeCells>
  <printOptions horizontalCentered="1" verticalCentered="1"/>
  <pageMargins left="0.590277777777778" right="0.590277777777778" top="0.786805555555556" bottom="0.590277777777778" header="0.511805555555556" footer="0.511805555555556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view="pageBreakPreview" zoomScaleNormal="100" zoomScaleSheetLayoutView="100" workbookViewId="0">
      <selection activeCell="B8" sqref="B8: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138</v>
      </c>
    </row>
    <row r="2" ht="19.5" customHeight="1" spans="1:2">
      <c r="A2" s="80"/>
      <c r="B2" s="64"/>
    </row>
    <row r="3" ht="30" customHeight="1" spans="1:2">
      <c r="A3" s="81" t="s">
        <v>139</v>
      </c>
      <c r="B3" s="81"/>
    </row>
    <row r="4" ht="16.5" customHeight="1" spans="1:2">
      <c r="A4" s="82"/>
      <c r="B4" s="83" t="s">
        <v>2</v>
      </c>
    </row>
    <row r="5" ht="38.25" customHeight="1" spans="1:2">
      <c r="A5" s="69" t="s">
        <v>5</v>
      </c>
      <c r="B5" s="69" t="s">
        <v>78</v>
      </c>
    </row>
    <row r="6" ht="38.25" customHeight="1" spans="1:2">
      <c r="A6" s="84" t="s">
        <v>140</v>
      </c>
      <c r="B6" s="85">
        <f>B8+B9</f>
        <v>511.7</v>
      </c>
    </row>
    <row r="7" ht="38.25" customHeight="1" spans="1:2">
      <c r="A7" s="73" t="s">
        <v>141</v>
      </c>
      <c r="B7" s="85"/>
    </row>
    <row r="8" ht="38.25" customHeight="1" spans="1:2">
      <c r="A8" s="73" t="s">
        <v>142</v>
      </c>
      <c r="B8" s="85">
        <v>340</v>
      </c>
    </row>
    <row r="9" ht="38.25" customHeight="1" spans="1:2">
      <c r="A9" s="73" t="s">
        <v>143</v>
      </c>
      <c r="B9" s="85">
        <f>SUM(B10:B11)</f>
        <v>171.7</v>
      </c>
    </row>
    <row r="10" ht="38.25" customHeight="1" spans="1:2">
      <c r="A10" s="86" t="s">
        <v>144</v>
      </c>
      <c r="B10" s="85">
        <v>125.76</v>
      </c>
    </row>
    <row r="11" ht="38.25" customHeight="1" spans="1:2">
      <c r="A11" s="86" t="s">
        <v>145</v>
      </c>
      <c r="B11" s="85">
        <v>45.94</v>
      </c>
    </row>
    <row r="12" ht="91.5" customHeight="1" spans="1:2">
      <c r="A12" s="87" t="s">
        <v>146</v>
      </c>
      <c r="B12" s="87"/>
    </row>
  </sheetData>
  <mergeCells count="2">
    <mergeCell ref="A3:B3"/>
    <mergeCell ref="A12:B12"/>
  </mergeCells>
  <printOptions horizontalCentered="1" vertic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view="pageBreakPreview" zoomScaleNormal="100" zoomScaleSheetLayoutView="100" workbookViewId="0">
      <selection activeCell="D11" sqref="D11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8" t="s">
        <v>147</v>
      </c>
      <c r="B1" s="49"/>
      <c r="C1" s="49"/>
      <c r="D1" s="49"/>
      <c r="E1" s="49"/>
      <c r="F1" s="49"/>
      <c r="G1" s="49"/>
      <c r="H1" s="49"/>
      <c r="I1" s="49"/>
      <c r="J1" s="76"/>
      <c r="K1" s="76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6"/>
      <c r="K2" s="76"/>
    </row>
    <row r="3" ht="29.25" customHeight="1" spans="1:11">
      <c r="A3" s="67" t="s">
        <v>148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41</v>
      </c>
      <c r="B5" s="69"/>
      <c r="C5" s="69" t="s">
        <v>77</v>
      </c>
      <c r="D5" s="69"/>
      <c r="E5" s="69"/>
      <c r="F5" s="69" t="s">
        <v>78</v>
      </c>
      <c r="G5" s="69"/>
      <c r="H5" s="69"/>
      <c r="I5" s="69" t="s">
        <v>149</v>
      </c>
      <c r="J5" s="69"/>
      <c r="K5" s="69"/>
    </row>
    <row r="6" s="65" customFormat="1" ht="27.75" customHeight="1" spans="1:11">
      <c r="A6" s="69" t="s">
        <v>46</v>
      </c>
      <c r="B6" s="69" t="s">
        <v>47</v>
      </c>
      <c r="C6" s="69" t="s">
        <v>80</v>
      </c>
      <c r="D6" s="69" t="s">
        <v>69</v>
      </c>
      <c r="E6" s="69" t="s">
        <v>70</v>
      </c>
      <c r="F6" s="69" t="s">
        <v>80</v>
      </c>
      <c r="G6" s="69" t="s">
        <v>69</v>
      </c>
      <c r="H6" s="69" t="s">
        <v>70</v>
      </c>
      <c r="I6" s="69" t="s">
        <v>80</v>
      </c>
      <c r="J6" s="69" t="s">
        <v>69</v>
      </c>
      <c r="K6" s="69" t="s">
        <v>70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1"/>
      <c r="C12" s="71"/>
      <c r="D12" s="71"/>
      <c r="E12" s="71"/>
      <c r="F12" s="71"/>
      <c r="G12" s="71"/>
      <c r="H12" s="71"/>
      <c r="I12" s="71"/>
      <c r="J12" s="73"/>
      <c r="K12" s="73"/>
    </row>
    <row r="13" ht="30" customHeight="1" spans="1:11">
      <c r="A13" s="70"/>
      <c r="B13" s="73"/>
      <c r="C13" s="73"/>
      <c r="D13" s="73"/>
      <c r="E13" s="73"/>
      <c r="F13" s="73"/>
      <c r="G13" s="73"/>
      <c r="H13" s="73"/>
      <c r="I13" s="71"/>
      <c r="J13" s="73"/>
      <c r="K13" s="73"/>
    </row>
    <row r="14" ht="30" customHeight="1" spans="1:11">
      <c r="A14" s="70"/>
      <c r="B14" s="71"/>
      <c r="C14" s="71"/>
      <c r="D14" s="71"/>
      <c r="E14" s="71"/>
      <c r="F14" s="71"/>
      <c r="G14" s="71"/>
      <c r="H14" s="71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4" t="s">
        <v>66</v>
      </c>
      <c r="B16" s="75"/>
      <c r="C16" s="71"/>
      <c r="D16" s="71"/>
      <c r="E16" s="71"/>
      <c r="F16" s="71"/>
      <c r="G16" s="71"/>
      <c r="H16" s="71"/>
      <c r="I16" s="71"/>
      <c r="J16" s="73"/>
      <c r="K16" s="73"/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 vertic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view="pageBreakPreview" zoomScaleNormal="100" zoomScaleSheetLayoutView="100" workbookViewId="0">
      <selection activeCell="C9" sqref="C9"/>
    </sheetView>
  </sheetViews>
  <sheetFormatPr defaultColWidth="9" defaultRowHeight="14.25" outlineLevelCol="7"/>
  <cols>
    <col min="1" max="1" width="24" customWidth="1"/>
    <col min="2" max="6" width="11.75" customWidth="1"/>
    <col min="7" max="7" width="16.875" customWidth="1"/>
    <col min="8" max="8" width="20.75" customWidth="1"/>
  </cols>
  <sheetData>
    <row r="1" ht="18.75" spans="1:6">
      <c r="A1" s="48" t="s">
        <v>150</v>
      </c>
      <c r="B1" s="49"/>
      <c r="C1" s="49"/>
      <c r="D1" s="49"/>
      <c r="E1" s="49"/>
      <c r="F1" s="49"/>
    </row>
    <row r="2" ht="22.5" spans="1:8">
      <c r="A2" s="50" t="s">
        <v>151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152</v>
      </c>
      <c r="B4" s="55" t="s">
        <v>153</v>
      </c>
      <c r="C4" s="56" t="s">
        <v>154</v>
      </c>
      <c r="D4" s="56"/>
      <c r="E4" s="57" t="s">
        <v>155</v>
      </c>
      <c r="F4" s="10" t="s">
        <v>156</v>
      </c>
      <c r="G4" s="57" t="s">
        <v>157</v>
      </c>
      <c r="H4" s="57" t="s">
        <v>158</v>
      </c>
    </row>
    <row r="5" ht="21" customHeight="1" spans="1:8">
      <c r="A5" s="54"/>
      <c r="B5" s="55"/>
      <c r="C5" s="10" t="s">
        <v>159</v>
      </c>
      <c r="D5" s="10" t="s">
        <v>160</v>
      </c>
      <c r="E5" s="57"/>
      <c r="F5" s="10"/>
      <c r="G5" s="57"/>
      <c r="H5" s="57"/>
    </row>
    <row r="6" ht="27.75" customHeight="1" spans="1:8">
      <c r="A6" s="58" t="s">
        <v>66</v>
      </c>
      <c r="B6" s="59"/>
      <c r="C6" s="59"/>
      <c r="D6" s="59"/>
      <c r="E6" s="35"/>
      <c r="F6" s="58"/>
      <c r="G6" s="60" t="s">
        <v>161</v>
      </c>
      <c r="H6" s="60" t="s">
        <v>161</v>
      </c>
    </row>
    <row r="7" ht="27.75" customHeight="1" spans="1:8">
      <c r="A7" s="61"/>
      <c r="B7" s="59"/>
      <c r="C7" s="59"/>
      <c r="D7" s="59"/>
      <c r="E7" s="35"/>
      <c r="F7" s="58"/>
      <c r="G7" s="60"/>
      <c r="H7" s="62"/>
    </row>
    <row r="8" ht="27.75" customHeight="1" spans="1:8">
      <c r="A8" s="61"/>
      <c r="B8" s="59"/>
      <c r="C8" s="59"/>
      <c r="D8" s="59"/>
      <c r="E8" s="35"/>
      <c r="F8" s="58"/>
      <c r="G8" s="62"/>
      <c r="H8" s="62"/>
    </row>
    <row r="9" ht="27.75" customHeight="1" spans="1:8">
      <c r="A9" s="61"/>
      <c r="B9" s="59"/>
      <c r="C9" s="59"/>
      <c r="D9" s="59"/>
      <c r="E9" s="35"/>
      <c r="F9" s="58"/>
      <c r="G9" s="62"/>
      <c r="H9" s="62"/>
    </row>
    <row r="10" ht="27.75" customHeight="1" spans="1:8">
      <c r="A10" s="62"/>
      <c r="B10" s="59"/>
      <c r="C10" s="59"/>
      <c r="D10" s="59"/>
      <c r="E10" s="63"/>
      <c r="F10" s="60"/>
      <c r="G10" s="60"/>
      <c r="H10" s="60"/>
    </row>
    <row r="11" ht="27.75" customHeight="1" spans="1:8">
      <c r="A11" s="62"/>
      <c r="B11" s="59"/>
      <c r="C11" s="59"/>
      <c r="D11" s="59"/>
      <c r="E11" s="63"/>
      <c r="F11" s="60"/>
      <c r="G11" s="60"/>
      <c r="H11" s="60"/>
    </row>
    <row r="12" ht="27.75" customHeight="1" spans="1:8">
      <c r="A12" s="62"/>
      <c r="B12" s="59"/>
      <c r="C12" s="59"/>
      <c r="D12" s="59"/>
      <c r="E12" s="63"/>
      <c r="F12" s="60"/>
      <c r="G12" s="60"/>
      <c r="H12" s="60"/>
    </row>
    <row r="13" ht="27.75" customHeight="1" spans="1:8">
      <c r="A13" s="62"/>
      <c r="B13" s="59"/>
      <c r="C13" s="59"/>
      <c r="D13" s="59"/>
      <c r="E13" s="63"/>
      <c r="F13" s="60"/>
      <c r="G13" s="60"/>
      <c r="H13" s="60"/>
    </row>
    <row r="14" ht="27.75" customHeight="1" spans="1:8">
      <c r="A14" s="62"/>
      <c r="B14" s="59"/>
      <c r="C14" s="59"/>
      <c r="D14" s="59"/>
      <c r="E14" s="63"/>
      <c r="F14" s="60"/>
      <c r="G14" s="60"/>
      <c r="H14" s="60"/>
    </row>
    <row r="15" ht="27.75" customHeight="1" spans="1:8">
      <c r="A15" s="62"/>
      <c r="B15" s="59"/>
      <c r="C15" s="59"/>
      <c r="D15" s="59"/>
      <c r="E15" s="63"/>
      <c r="F15" s="60"/>
      <c r="G15" s="60"/>
      <c r="H15" s="60"/>
    </row>
    <row r="16" ht="27.75" customHeight="1" spans="1:8">
      <c r="A16" s="62"/>
      <c r="B16" s="59"/>
      <c r="C16" s="59"/>
      <c r="D16" s="59"/>
      <c r="E16" s="63"/>
      <c r="F16" s="60"/>
      <c r="G16" s="60"/>
      <c r="H16" s="60"/>
    </row>
    <row r="17" ht="27.75" customHeight="1" spans="1:8">
      <c r="A17" s="62"/>
      <c r="B17" s="59"/>
      <c r="C17" s="59"/>
      <c r="D17" s="59"/>
      <c r="E17" s="63"/>
      <c r="F17" s="60"/>
      <c r="G17" s="60"/>
      <c r="H17" s="60"/>
    </row>
    <row r="18" ht="30" customHeight="1" spans="1:1">
      <c r="A18" s="6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2020-05-26T03:06:48Z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