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950" firstSheet="8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<sst xmlns="http://schemas.openxmlformats.org/spreadsheetml/2006/main" count="318" uniqueCount="185">
  <si>
    <t>表1</t>
  </si>
  <si>
    <t>孝义市住房保障管理中心2020年部门收支总表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</si>
  <si>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</si>
  <si>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</si>
  <si>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</si>
  <si>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</si>
  <si>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</si>
  <si>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</si>
  <si>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</si>
  <si>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</si>
  <si>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</si>
  <si>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</si>
  <si>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</si>
  <si>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</si>
  <si>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</si>
  <si>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</si>
  <si>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</si>
  <si>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</si>
  <si>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</si>
  <si>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</si>
  <si>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</si>
  <si>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</si>
  <si>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</si>
  <si>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</si>
  <si>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</si>
  <si>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</si>
  <si>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</si>
  <si>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</si>
  <si>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</si>
  <si>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</si>
  <si>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</si>
  <si>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</si>
  <si>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</si>
  <si>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</si>
  <si>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</si>
  <si>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</si>
  <si>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</si>
  <si>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</si>
  <si>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</si>
  <si>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孝义市住房保障管理中心2020年部门收入总表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</si>
  <si>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</si>
  <si>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</si>
  <si>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</si>
  <si>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</si>
  <si>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</si>
  <si>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</si>
  <si>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</si>
  <si>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</si>
  <si>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</si>
  <si>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</si>
  <si>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</si>
  <si>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</si>
  <si>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</si>
  <si>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</si>
  <si>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城乡社区支出</t>
  </si>
  <si>
    <t>城乡社区管理事务</t>
  </si>
  <si>
    <t>其他城乡社区管理事务支出</t>
  </si>
  <si>
    <t>住房保障支出</t>
  </si>
  <si>
    <t>保障性安居工程支出</t>
  </si>
  <si>
    <t>公共租赁住房</t>
  </si>
  <si>
    <t>住房改革支出</t>
  </si>
  <si>
    <t>住房公积金</t>
  </si>
  <si>
    <t>合      计</t>
  </si>
  <si>
    <t>表3</t>
  </si>
  <si>
    <t>孝义市2020年部门支出总表</t>
  </si>
  <si>
    <t>基本支出</t>
  </si>
  <si>
    <t>项目支出</t>
  </si>
  <si>
    <t>表4</t>
  </si>
  <si>
    <t>孝义市住房保障管理中心2020年财政拨款收支总表</t>
  </si>
  <si>
    <t>小计</t>
  </si>
  <si>
    <t>政府性基金预算</t>
  </si>
  <si>
    <t>表5</t>
  </si>
  <si>
    <t>孝义市住房保障管理中心2020年一般公共预算支出表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</si>
  <si>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</si>
  <si>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</si>
  <si>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</si>
  <si>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</si>
  <si>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</si>
  <si>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</si>
  <si>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孝义市住房保障管理中心2020年一般公共预算基本支出经济科目表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</si>
  <si>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</si>
  <si>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</si>
  <si>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</si>
  <si>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</si>
  <si>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</si>
  <si>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</si>
  <si>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</si>
  <si>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</si>
  <si>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</si>
  <si>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</si>
  <si>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</si>
  <si>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</si>
  <si>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</si>
  <si>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</si>
  <si>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</si>
  <si>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</si>
  <si>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</si>
  <si>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</si>
  <si>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</si>
  <si>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</si>
  <si>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</si>
  <si>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</si>
  <si>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</si>
  <si>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</si>
  <si>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</si>
  <si>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</si>
  <si>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</si>
  <si>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</si>
  <si>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</si>
  <si>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</si>
  <si>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</si>
  <si>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</si>
  <si>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</si>
  <si>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</si>
  <si>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</si>
  <si>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</si>
  <si>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</si>
  <si>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</si>
  <si>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</si>
  <si>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</si>
  <si>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</si>
  <si>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</si>
  <si>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</si>
  <si>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</si>
  <si>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</si>
  <si>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</si>
  <si>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</si>
  <si>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</si>
  <si>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</si>
  <si>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</si>
  <si>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</si>
  <si>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</si>
  <si>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</si>
  <si>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</si>
  <si>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</si>
  <si>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孝义市住房保障管理中心2020年一般公共预算“三公”经费支出情况统计表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</si>
  <si>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</si>
  <si>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</si>
  <si>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</si>
  <si>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</si>
  <si>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</si>
  <si>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</si>
  <si>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</si>
  <si>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</si>
  <si>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孝义市住房保障管理中心2020年政府性基金预算支出表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</si>
  <si>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</si>
  <si>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</si>
  <si>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</si>
  <si>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</si>
  <si>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</si>
  <si>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</si>
  <si>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孝义市住房保障管理中心2020年一般公共预算重点项目绩效目标表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</si>
  <si>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</si>
  <si>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</si>
  <si>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</si>
  <si>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</si>
  <si>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</si>
  <si>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</si>
  <si>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</si>
  <si>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</si>
  <si>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</si>
  <si>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</si>
  <si>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</si>
  <si>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孝义市住房保障管理中心2020年政府采购预算表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</si>
  <si>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</si>
  <si>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</si>
  <si>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</si>
  <si>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</si>
  <si>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</si>
  <si>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</si>
  <si>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</si>
  <si>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</si>
  <si>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</si>
  <si>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</si>
  <si>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</si>
  <si>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</si>
  <si>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</si>
  <si>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</si>
  <si>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</si>
  <si>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</si>
  <si>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孝义市住房保障管理中心2020年政府购买服务支出预算表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</si>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</sst>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31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2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24" fillId="25" borderId="16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22" workbookViewId="0">
      <selection activeCell="J19" sqref="J1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10" t="s">
        <v>6</v>
      </c>
      <c r="C6" s="117"/>
      <c r="D6" s="111"/>
      <c r="E6" s="114" t="s">
        <v>7</v>
      </c>
      <c r="F6" s="110" t="s">
        <v>6</v>
      </c>
      <c r="G6" s="117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1138.48</v>
      </c>
      <c r="C8" s="67">
        <v>1134.47</v>
      </c>
      <c r="D8" s="104">
        <f>(C8-B8)/B8*100</f>
        <v>-0.352224017988897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8">
        <v>11.26</v>
      </c>
      <c r="G15" s="118">
        <v>9.54</v>
      </c>
      <c r="H15" s="101">
        <f>(G15-F15)/F15*100</f>
        <v>-15.2753108348135</v>
      </c>
    </row>
    <row r="16" ht="24" customHeight="1" spans="1:8">
      <c r="A16" s="67"/>
      <c r="B16" s="67"/>
      <c r="C16" s="67"/>
      <c r="D16" s="67"/>
      <c r="E16" s="65" t="s">
        <v>23</v>
      </c>
      <c r="F16" s="119">
        <v>3.38</v>
      </c>
      <c r="G16" s="119">
        <v>3.72</v>
      </c>
      <c r="H16" s="101">
        <f>(G16-F16)/F16*100</f>
        <v>10.0591715976331</v>
      </c>
    </row>
    <row r="17" ht="24" customHeight="1" spans="1:8">
      <c r="A17" s="67"/>
      <c r="B17" s="67"/>
      <c r="C17" s="67"/>
      <c r="D17" s="67"/>
      <c r="E17" s="65" t="s">
        <v>24</v>
      </c>
      <c r="F17" s="120"/>
      <c r="G17" s="120"/>
      <c r="H17" s="101"/>
    </row>
    <row r="18" ht="24" customHeight="1" spans="1:8">
      <c r="A18" s="67"/>
      <c r="B18" s="67"/>
      <c r="C18" s="67"/>
      <c r="D18" s="67"/>
      <c r="E18" s="67" t="s">
        <v>25</v>
      </c>
      <c r="F18" s="118">
        <v>69.34</v>
      </c>
      <c r="G18" s="118">
        <v>64.35</v>
      </c>
      <c r="H18" s="101">
        <f>(G18-F18)/F18*100</f>
        <v>-7.19642342082493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01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1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1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1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1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1"/>
    </row>
    <row r="25" ht="24" customHeight="1" spans="1:8">
      <c r="A25" s="67"/>
      <c r="B25" s="67"/>
      <c r="C25" s="67"/>
      <c r="D25" s="67"/>
      <c r="E25" s="67" t="s">
        <v>32</v>
      </c>
      <c r="F25" s="67">
        <v>1054.5</v>
      </c>
      <c r="G25" s="67">
        <v>1056.86</v>
      </c>
      <c r="H25" s="101">
        <f>(G25-F25)/F25*100</f>
        <v>0.22380275011853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01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1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101"/>
    </row>
    <row r="29" ht="24" customHeight="1" spans="1:8">
      <c r="A29" s="63" t="s">
        <v>36</v>
      </c>
      <c r="B29" s="63">
        <f>SUM(B8:B28)</f>
        <v>1138.48</v>
      </c>
      <c r="C29" s="63">
        <f>SUM(C8:C28)</f>
        <v>1134.47</v>
      </c>
      <c r="D29" s="121">
        <f>SUM(D8:D28)</f>
        <v>-0.352224017988897</v>
      </c>
      <c r="E29" s="63" t="s">
        <v>37</v>
      </c>
      <c r="F29" s="63">
        <f>SUM(F8:F28)</f>
        <v>1138.48</v>
      </c>
      <c r="G29" s="63">
        <f>SUM(G8:G28)</f>
        <v>1134.47</v>
      </c>
      <c r="H29" s="101">
        <f>(G29-F29)/F29*100</f>
        <v>-0.352224017988897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4" workbookViewId="0">
      <selection activeCell="C30" sqref="C30"/>
    </sheetView>
  </sheetViews>
  <sheetFormatPr defaultColWidth="6.875" defaultRowHeight="11.25" outlineLevelCol="6"/>
  <cols>
    <col min="1" max="1" width="19.125" style="60" customWidth="1"/>
    <col min="2" max="2" width="30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96">
        <v>208</v>
      </c>
      <c r="B6" s="65" t="s">
        <v>47</v>
      </c>
      <c r="C6" s="97">
        <f>D6</f>
        <v>9.54</v>
      </c>
      <c r="D6" s="72">
        <f>D7</f>
        <v>9.54</v>
      </c>
      <c r="E6" s="72"/>
      <c r="F6" s="72"/>
      <c r="G6" s="72"/>
    </row>
    <row r="7" s="59" customFormat="1" ht="25.5" customHeight="1" spans="1:7">
      <c r="A7" s="98">
        <v>20805</v>
      </c>
      <c r="B7" s="98" t="s">
        <v>48</v>
      </c>
      <c r="C7" s="97">
        <f t="shared" ref="C7:C21" si="0">D7</f>
        <v>9.54</v>
      </c>
      <c r="D7" s="72">
        <f>D8+D9</f>
        <v>9.54</v>
      </c>
      <c r="E7" s="72"/>
      <c r="F7" s="72"/>
      <c r="G7" s="72"/>
    </row>
    <row r="8" s="59" customFormat="1" ht="25.5" customHeight="1" spans="1:7">
      <c r="A8" s="99">
        <v>2080502</v>
      </c>
      <c r="B8" s="98" t="s">
        <v>49</v>
      </c>
      <c r="C8" s="97">
        <f t="shared" si="0"/>
        <v>0.39</v>
      </c>
      <c r="D8" s="72">
        <v>0.39</v>
      </c>
      <c r="E8" s="72"/>
      <c r="F8" s="72"/>
      <c r="G8" s="72"/>
    </row>
    <row r="9" s="59" customFormat="1" ht="25.5" customHeight="1" spans="1:7">
      <c r="A9" s="65">
        <v>2080505</v>
      </c>
      <c r="B9" s="99" t="s">
        <v>50</v>
      </c>
      <c r="C9" s="97">
        <f t="shared" si="0"/>
        <v>9.15</v>
      </c>
      <c r="D9" s="72">
        <v>9.15</v>
      </c>
      <c r="E9" s="72"/>
      <c r="F9" s="72"/>
      <c r="G9" s="72"/>
    </row>
    <row r="10" s="59" customFormat="1" ht="25.5" customHeight="1" spans="1:7">
      <c r="A10" s="96">
        <v>210</v>
      </c>
      <c r="B10" s="96" t="s">
        <v>51</v>
      </c>
      <c r="C10" s="97">
        <f t="shared" si="0"/>
        <v>3.72</v>
      </c>
      <c r="D10" s="72">
        <f>D11</f>
        <v>3.72</v>
      </c>
      <c r="E10" s="72"/>
      <c r="F10" s="72"/>
      <c r="G10" s="72"/>
    </row>
    <row r="11" s="59" customFormat="1" ht="25.5" customHeight="1" spans="1:7">
      <c r="A11" s="98">
        <v>21011</v>
      </c>
      <c r="B11" s="98" t="s">
        <v>52</v>
      </c>
      <c r="C11" s="97">
        <f t="shared" si="0"/>
        <v>3.72</v>
      </c>
      <c r="D11" s="72">
        <f>D12</f>
        <v>3.72</v>
      </c>
      <c r="E11" s="72"/>
      <c r="F11" s="72"/>
      <c r="G11" s="72"/>
    </row>
    <row r="12" customFormat="1" ht="25.5" customHeight="1" spans="1:7">
      <c r="A12" s="65">
        <v>2101102</v>
      </c>
      <c r="B12" s="99" t="s">
        <v>53</v>
      </c>
      <c r="C12" s="97">
        <f t="shared" si="0"/>
        <v>3.72</v>
      </c>
      <c r="D12" s="73">
        <v>3.72</v>
      </c>
      <c r="E12" s="73"/>
      <c r="F12" s="73"/>
      <c r="G12" s="73"/>
    </row>
    <row r="13" customFormat="1" ht="25.5" customHeight="1" spans="1:7">
      <c r="A13" s="96">
        <v>212</v>
      </c>
      <c r="B13" s="65" t="s">
        <v>54</v>
      </c>
      <c r="C13" s="97">
        <f t="shared" si="0"/>
        <v>64.35</v>
      </c>
      <c r="D13" s="67">
        <f>D14</f>
        <v>64.35</v>
      </c>
      <c r="E13" s="67"/>
      <c r="F13" s="67"/>
      <c r="G13" s="67"/>
    </row>
    <row r="14" customFormat="1" ht="25.5" customHeight="1" spans="1:7">
      <c r="A14" s="98">
        <v>21201</v>
      </c>
      <c r="B14" s="100" t="s">
        <v>55</v>
      </c>
      <c r="C14" s="97">
        <f t="shared" si="0"/>
        <v>64.35</v>
      </c>
      <c r="D14" s="67">
        <f>D15</f>
        <v>64.35</v>
      </c>
      <c r="E14" s="67"/>
      <c r="F14" s="67"/>
      <c r="G14" s="67"/>
    </row>
    <row r="15" customFormat="1" ht="25.5" customHeight="1" spans="1:7">
      <c r="A15" s="99">
        <v>2120199</v>
      </c>
      <c r="B15" s="72" t="s">
        <v>56</v>
      </c>
      <c r="C15" s="97">
        <f t="shared" si="0"/>
        <v>64.35</v>
      </c>
      <c r="D15" s="67">
        <v>64.35</v>
      </c>
      <c r="E15" s="67"/>
      <c r="F15" s="67"/>
      <c r="G15" s="67"/>
    </row>
    <row r="16" customFormat="1" ht="25.5" customHeight="1" spans="1:7">
      <c r="A16" s="96">
        <v>221</v>
      </c>
      <c r="B16" s="96" t="s">
        <v>57</v>
      </c>
      <c r="C16" s="97">
        <f t="shared" si="0"/>
        <v>1056.86</v>
      </c>
      <c r="D16" s="67">
        <f>D17+D19</f>
        <v>1056.86</v>
      </c>
      <c r="E16" s="67"/>
      <c r="F16" s="67"/>
      <c r="G16" s="67"/>
    </row>
    <row r="17" ht="25.5" customHeight="1" spans="1:7">
      <c r="A17" s="98">
        <v>22101</v>
      </c>
      <c r="B17" s="63" t="s">
        <v>58</v>
      </c>
      <c r="C17" s="97">
        <f t="shared" si="0"/>
        <v>1050</v>
      </c>
      <c r="D17" s="67">
        <f>D18</f>
        <v>1050</v>
      </c>
      <c r="E17" s="67"/>
      <c r="F17" s="67"/>
      <c r="G17" s="67"/>
    </row>
    <row r="18" ht="25.5" customHeight="1" spans="1:7">
      <c r="A18" s="99">
        <v>2210106</v>
      </c>
      <c r="B18" s="99" t="s">
        <v>59</v>
      </c>
      <c r="C18" s="97">
        <f t="shared" si="0"/>
        <v>1050</v>
      </c>
      <c r="D18" s="67">
        <v>1050</v>
      </c>
      <c r="E18" s="67"/>
      <c r="F18" s="67"/>
      <c r="G18" s="67"/>
    </row>
    <row r="19" ht="25.5" customHeight="1" spans="1:7">
      <c r="A19" s="98">
        <v>22102</v>
      </c>
      <c r="B19" s="98" t="s">
        <v>60</v>
      </c>
      <c r="C19" s="97">
        <f t="shared" si="0"/>
        <v>6.86</v>
      </c>
      <c r="D19" s="67">
        <f>D20</f>
        <v>6.86</v>
      </c>
      <c r="E19" s="67"/>
      <c r="F19" s="67"/>
      <c r="G19" s="67"/>
    </row>
    <row r="20" ht="25.5" customHeight="1" spans="1:7">
      <c r="A20" s="99">
        <v>2210201</v>
      </c>
      <c r="B20" s="99" t="s">
        <v>61</v>
      </c>
      <c r="C20" s="97">
        <f t="shared" si="0"/>
        <v>6.86</v>
      </c>
      <c r="D20" s="67">
        <v>6.86</v>
      </c>
      <c r="E20" s="67"/>
      <c r="F20" s="67"/>
      <c r="G20" s="67"/>
    </row>
    <row r="21" ht="25.5" customHeight="1" spans="1:7">
      <c r="A21" s="68" t="s">
        <v>62</v>
      </c>
      <c r="B21" s="69"/>
      <c r="C21" s="97">
        <f t="shared" si="0"/>
        <v>1134.47</v>
      </c>
      <c r="D21" s="67">
        <f>D6+D10+D13+D16</f>
        <v>1134.47</v>
      </c>
      <c r="E21" s="67"/>
      <c r="F21" s="67"/>
      <c r="G21" s="6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opLeftCell="A17" workbookViewId="0">
      <selection activeCell="C31" sqref="C31"/>
    </sheetView>
  </sheetViews>
  <sheetFormatPr defaultColWidth="6.875" defaultRowHeight="11.25" outlineLevelCol="5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65</v>
      </c>
      <c r="E5" s="112" t="s">
        <v>66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96">
        <v>208</v>
      </c>
      <c r="B7" s="65" t="s">
        <v>47</v>
      </c>
      <c r="C7" s="97">
        <f>D7+E7</f>
        <v>9.54</v>
      </c>
      <c r="D7" s="72">
        <f>D8</f>
        <v>9.54</v>
      </c>
      <c r="E7" s="72"/>
    </row>
    <row r="8" s="59" customFormat="1" ht="30" customHeight="1" spans="1:5">
      <c r="A8" s="98">
        <v>20805</v>
      </c>
      <c r="B8" s="98" t="s">
        <v>48</v>
      </c>
      <c r="C8" s="97">
        <f t="shared" ref="C8:C21" si="0">D8+E8</f>
        <v>9.54</v>
      </c>
      <c r="D8" s="72">
        <f>D9+D10</f>
        <v>9.54</v>
      </c>
      <c r="E8" s="72"/>
    </row>
    <row r="9" s="59" customFormat="1" ht="30" customHeight="1" spans="1:5">
      <c r="A9" s="99">
        <v>2080502</v>
      </c>
      <c r="B9" s="98" t="s">
        <v>49</v>
      </c>
      <c r="C9" s="97">
        <f t="shared" si="0"/>
        <v>0.39</v>
      </c>
      <c r="D9" s="72">
        <v>0.39</v>
      </c>
      <c r="E9" s="72"/>
    </row>
    <row r="10" s="59" customFormat="1" ht="30" customHeight="1" spans="1:5">
      <c r="A10" s="65">
        <v>2080505</v>
      </c>
      <c r="B10" s="99" t="s">
        <v>50</v>
      </c>
      <c r="C10" s="97">
        <f t="shared" si="0"/>
        <v>9.15</v>
      </c>
      <c r="D10" s="72">
        <v>9.15</v>
      </c>
      <c r="E10" s="72"/>
    </row>
    <row r="11" s="59" customFormat="1" ht="30" customHeight="1" spans="1:5">
      <c r="A11" s="96">
        <v>210</v>
      </c>
      <c r="B11" s="96" t="s">
        <v>51</v>
      </c>
      <c r="C11" s="97">
        <f t="shared" si="0"/>
        <v>3.72</v>
      </c>
      <c r="D11" s="72">
        <f>D12</f>
        <v>3.72</v>
      </c>
      <c r="E11" s="72"/>
    </row>
    <row r="12" customFormat="1" ht="30" customHeight="1" spans="1:5">
      <c r="A12" s="98">
        <v>21011</v>
      </c>
      <c r="B12" s="98" t="s">
        <v>52</v>
      </c>
      <c r="C12" s="97">
        <f t="shared" si="0"/>
        <v>3.72</v>
      </c>
      <c r="D12" s="72">
        <f>D13</f>
        <v>3.72</v>
      </c>
      <c r="E12" s="73"/>
    </row>
    <row r="13" customFormat="1" ht="30" customHeight="1" spans="1:5">
      <c r="A13" s="65">
        <v>2101102</v>
      </c>
      <c r="B13" s="99" t="s">
        <v>53</v>
      </c>
      <c r="C13" s="97">
        <f t="shared" si="0"/>
        <v>3.72</v>
      </c>
      <c r="D13" s="73">
        <v>3.72</v>
      </c>
      <c r="E13" s="67"/>
    </row>
    <row r="14" customFormat="1" ht="30" customHeight="1" spans="1:5">
      <c r="A14" s="96">
        <v>212</v>
      </c>
      <c r="B14" s="65" t="s">
        <v>54</v>
      </c>
      <c r="C14" s="97">
        <f t="shared" si="0"/>
        <v>64.35</v>
      </c>
      <c r="D14" s="67">
        <f>D15</f>
        <v>64.35</v>
      </c>
      <c r="E14" s="67"/>
    </row>
    <row r="15" ht="30" customHeight="1" spans="1:5">
      <c r="A15" s="98">
        <v>21201</v>
      </c>
      <c r="B15" s="100" t="s">
        <v>55</v>
      </c>
      <c r="C15" s="97">
        <f t="shared" si="0"/>
        <v>64.35</v>
      </c>
      <c r="D15" s="67">
        <f>D16</f>
        <v>64.35</v>
      </c>
      <c r="E15" s="67"/>
    </row>
    <row r="16" ht="30" customHeight="1" spans="1:5">
      <c r="A16" s="99">
        <v>2120199</v>
      </c>
      <c r="B16" s="72" t="s">
        <v>56</v>
      </c>
      <c r="C16" s="97">
        <f t="shared" si="0"/>
        <v>64.35</v>
      </c>
      <c r="D16" s="67">
        <v>64.35</v>
      </c>
      <c r="E16" s="67"/>
    </row>
    <row r="17" ht="30" customHeight="1" spans="1:5">
      <c r="A17" s="96">
        <v>221</v>
      </c>
      <c r="B17" s="96" t="s">
        <v>57</v>
      </c>
      <c r="C17" s="97">
        <f t="shared" si="0"/>
        <v>1056.86</v>
      </c>
      <c r="D17" s="67">
        <f>D18+D20</f>
        <v>6.86</v>
      </c>
      <c r="E17" s="67">
        <f>E18</f>
        <v>1050</v>
      </c>
    </row>
    <row r="18" ht="30" customHeight="1" spans="1:5">
      <c r="A18" s="98">
        <v>22101</v>
      </c>
      <c r="B18" s="63" t="s">
        <v>58</v>
      </c>
      <c r="C18" s="97">
        <f t="shared" si="0"/>
        <v>1050</v>
      </c>
      <c r="D18" s="67"/>
      <c r="E18" s="67">
        <f>E19</f>
        <v>1050</v>
      </c>
    </row>
    <row r="19" ht="30" customHeight="1" spans="1:5">
      <c r="A19" s="99">
        <v>2210106</v>
      </c>
      <c r="B19" s="99" t="s">
        <v>59</v>
      </c>
      <c r="C19" s="97">
        <f t="shared" si="0"/>
        <v>1050</v>
      </c>
      <c r="D19" s="67"/>
      <c r="E19" s="67">
        <v>1050</v>
      </c>
    </row>
    <row r="20" ht="30" customHeight="1" spans="1:5">
      <c r="A20" s="98">
        <v>22102</v>
      </c>
      <c r="B20" s="98" t="s">
        <v>60</v>
      </c>
      <c r="C20" s="97">
        <f t="shared" si="0"/>
        <v>6.86</v>
      </c>
      <c r="D20" s="67">
        <f>D21</f>
        <v>6.86</v>
      </c>
      <c r="E20" s="67"/>
    </row>
    <row r="21" ht="30" customHeight="1" spans="1:5">
      <c r="A21" s="99">
        <v>2210201</v>
      </c>
      <c r="B21" s="99" t="s">
        <v>61</v>
      </c>
      <c r="C21" s="97">
        <f t="shared" si="0"/>
        <v>6.86</v>
      </c>
      <c r="D21" s="67">
        <v>6.86</v>
      </c>
      <c r="E21" s="67"/>
    </row>
    <row r="22" ht="30" customHeight="1" spans="1:6">
      <c r="A22" s="68" t="s">
        <v>62</v>
      </c>
      <c r="B22" s="69"/>
      <c r="C22" s="97">
        <f>D22+E22</f>
        <v>1134.47</v>
      </c>
      <c r="D22" s="67">
        <f>D7+D11+D14+D17</f>
        <v>84.47</v>
      </c>
      <c r="E22" s="67">
        <f>E7+E11+E14+E17</f>
        <v>1050</v>
      </c>
      <c r="F22" s="62">
        <f>F7+F11+F14+F17</f>
        <v>0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5" sqref="F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67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68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69</v>
      </c>
      <c r="E7" s="63" t="s">
        <v>41</v>
      </c>
      <c r="F7" s="63" t="s">
        <v>70</v>
      </c>
    </row>
    <row r="8" ht="28.5" customHeight="1" spans="1:6">
      <c r="A8" s="67" t="s">
        <v>11</v>
      </c>
      <c r="B8" s="72">
        <v>1134.47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f>E15</f>
        <v>9.54</v>
      </c>
      <c r="E15" s="67">
        <v>9.54</v>
      </c>
      <c r="F15" s="67"/>
    </row>
    <row r="16" ht="28.5" customHeight="1" spans="1:6">
      <c r="A16" s="67"/>
      <c r="B16" s="67"/>
      <c r="C16" s="65" t="s">
        <v>23</v>
      </c>
      <c r="D16" s="67">
        <f t="shared" ref="D16:D29" si="0">E16</f>
        <v>3.72</v>
      </c>
      <c r="E16" s="97">
        <v>3.72</v>
      </c>
      <c r="F16" s="67"/>
    </row>
    <row r="17" ht="28.5" customHeight="1" spans="1:6">
      <c r="A17" s="67"/>
      <c r="B17" s="67"/>
      <c r="C17" s="65" t="s">
        <v>24</v>
      </c>
      <c r="D17" s="67">
        <f t="shared" si="0"/>
        <v>0</v>
      </c>
      <c r="E17" s="65"/>
      <c r="F17" s="67"/>
    </row>
    <row r="18" ht="28.5" customHeight="1" spans="1:6">
      <c r="A18" s="67"/>
      <c r="B18" s="67"/>
      <c r="C18" s="67" t="s">
        <v>25</v>
      </c>
      <c r="D18" s="67">
        <f t="shared" si="0"/>
        <v>64.35</v>
      </c>
      <c r="E18" s="67">
        <v>64.35</v>
      </c>
      <c r="F18" s="67"/>
    </row>
    <row r="19" ht="28.5" customHeight="1" spans="1:6">
      <c r="A19" s="67"/>
      <c r="B19" s="67"/>
      <c r="C19" s="67" t="s">
        <v>26</v>
      </c>
      <c r="D19" s="67">
        <f t="shared" si="0"/>
        <v>0</v>
      </c>
      <c r="E19" s="67"/>
      <c r="F19" s="67"/>
    </row>
    <row r="20" ht="28.5" customHeight="1" spans="1:6">
      <c r="A20" s="67"/>
      <c r="B20" s="67"/>
      <c r="C20" s="67" t="s">
        <v>27</v>
      </c>
      <c r="D20" s="67">
        <f t="shared" si="0"/>
        <v>0</v>
      </c>
      <c r="E20" s="67"/>
      <c r="F20" s="67"/>
    </row>
    <row r="21" ht="28.5" customHeight="1" spans="1:6">
      <c r="A21" s="67"/>
      <c r="B21" s="67"/>
      <c r="C21" s="67" t="s">
        <v>28</v>
      </c>
      <c r="D21" s="67">
        <f t="shared" si="0"/>
        <v>0</v>
      </c>
      <c r="E21" s="67"/>
      <c r="F21" s="67"/>
    </row>
    <row r="22" ht="28.5" customHeight="1" spans="1:6">
      <c r="A22" s="67"/>
      <c r="B22" s="67"/>
      <c r="C22" s="67" t="s">
        <v>29</v>
      </c>
      <c r="D22" s="67">
        <f t="shared" si="0"/>
        <v>0</v>
      </c>
      <c r="E22" s="67"/>
      <c r="F22" s="67"/>
    </row>
    <row r="23" ht="28.5" customHeight="1" spans="1:6">
      <c r="A23" s="67"/>
      <c r="B23" s="67"/>
      <c r="C23" s="67" t="s">
        <v>30</v>
      </c>
      <c r="D23" s="67">
        <f t="shared" si="0"/>
        <v>0</v>
      </c>
      <c r="E23" s="67"/>
      <c r="F23" s="67"/>
    </row>
    <row r="24" ht="28.5" customHeight="1" spans="1:6">
      <c r="A24" s="67"/>
      <c r="B24" s="67"/>
      <c r="C24" s="67" t="s">
        <v>31</v>
      </c>
      <c r="D24" s="67">
        <f t="shared" si="0"/>
        <v>0</v>
      </c>
      <c r="E24" s="67"/>
      <c r="F24" s="67"/>
    </row>
    <row r="25" ht="28.5" customHeight="1" spans="1:6">
      <c r="A25" s="67"/>
      <c r="B25" s="67"/>
      <c r="C25" s="67" t="s">
        <v>32</v>
      </c>
      <c r="D25" s="67">
        <f t="shared" si="0"/>
        <v>1056.86</v>
      </c>
      <c r="E25" s="67">
        <v>1056.86</v>
      </c>
      <c r="F25" s="67"/>
    </row>
    <row r="26" ht="28.5" customHeight="1" spans="1:6">
      <c r="A26" s="67"/>
      <c r="B26" s="67"/>
      <c r="C26" s="67" t="s">
        <v>33</v>
      </c>
      <c r="D26" s="67">
        <f t="shared" si="0"/>
        <v>0</v>
      </c>
      <c r="E26" s="67"/>
      <c r="F26" s="67"/>
    </row>
    <row r="27" ht="28.5" customHeight="1" spans="1:6">
      <c r="A27" s="67"/>
      <c r="B27" s="67"/>
      <c r="C27" s="67" t="s">
        <v>34</v>
      </c>
      <c r="D27" s="67">
        <f t="shared" si="0"/>
        <v>0</v>
      </c>
      <c r="E27" s="67"/>
      <c r="F27" s="67"/>
    </row>
    <row r="28" ht="28.5" customHeight="1" spans="1:6">
      <c r="A28" s="67"/>
      <c r="B28" s="67"/>
      <c r="C28" s="67" t="s">
        <v>35</v>
      </c>
      <c r="D28" s="67">
        <f t="shared" si="0"/>
        <v>0</v>
      </c>
      <c r="E28" s="67"/>
      <c r="F28" s="67"/>
    </row>
    <row r="29" ht="28.5" customHeight="1" spans="1:6">
      <c r="A29" s="63" t="s">
        <v>36</v>
      </c>
      <c r="B29" s="72">
        <f>SUM(B8:B28)</f>
        <v>1134.47</v>
      </c>
      <c r="C29" s="63" t="s">
        <v>37</v>
      </c>
      <c r="D29" s="67">
        <f>E29</f>
        <v>1134.47</v>
      </c>
      <c r="E29" s="63">
        <f>SUM(E8:E28)</f>
        <v>1134.47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B14" workbookViewId="0">
      <selection activeCell="G24" sqref="G24"/>
    </sheetView>
  </sheetViews>
  <sheetFormatPr defaultColWidth="6.875" defaultRowHeight="11.25"/>
  <cols>
    <col min="1" max="1" width="13.375" style="60" customWidth="1"/>
    <col min="2" max="2" width="21.1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76</v>
      </c>
      <c r="D6" s="63" t="s">
        <v>65</v>
      </c>
      <c r="E6" s="63" t="s">
        <v>66</v>
      </c>
      <c r="F6" s="63" t="s">
        <v>76</v>
      </c>
      <c r="G6" s="63" t="s">
        <v>65</v>
      </c>
      <c r="H6" s="63" t="s">
        <v>66</v>
      </c>
      <c r="I6" s="63" t="s">
        <v>76</v>
      </c>
      <c r="J6" s="63" t="s">
        <v>65</v>
      </c>
      <c r="K6" s="63" t="s">
        <v>66</v>
      </c>
    </row>
    <row r="7" s="59" customFormat="1" ht="30.75" customHeight="1" spans="1:11">
      <c r="A7" s="96">
        <v>208</v>
      </c>
      <c r="B7" s="65" t="s">
        <v>47</v>
      </c>
      <c r="C7" s="97">
        <f>D7+E7</f>
        <v>11.26</v>
      </c>
      <c r="D7" s="97">
        <f>D8</f>
        <v>11.26</v>
      </c>
      <c r="E7" s="65"/>
      <c r="F7" s="97">
        <f>G7+H7</f>
        <v>9.54</v>
      </c>
      <c r="G7" s="72">
        <f t="shared" ref="G7:G12" si="0">G8</f>
        <v>9.54</v>
      </c>
      <c r="H7" s="72"/>
      <c r="I7" s="104">
        <f>J7</f>
        <v>-15.2753108348135</v>
      </c>
      <c r="J7" s="104">
        <f>(G7-D7)/D7*100</f>
        <v>-15.2753108348135</v>
      </c>
      <c r="K7" s="67"/>
    </row>
    <row r="8" s="59" customFormat="1" ht="30.75" customHeight="1" spans="1:11">
      <c r="A8" s="98">
        <v>20805</v>
      </c>
      <c r="B8" s="98" t="s">
        <v>48</v>
      </c>
      <c r="C8" s="97">
        <f t="shared" ref="C8:C22" si="1">D8+E8</f>
        <v>11.26</v>
      </c>
      <c r="D8" s="97">
        <f>D9+D10</f>
        <v>11.26</v>
      </c>
      <c r="E8" s="65"/>
      <c r="F8" s="97">
        <f t="shared" ref="F8:F22" si="2">G8+H8</f>
        <v>9.54</v>
      </c>
      <c r="G8" s="72">
        <f>G9+G10</f>
        <v>9.54</v>
      </c>
      <c r="H8" s="72"/>
      <c r="I8" s="104">
        <f t="shared" ref="I8:I21" si="3">J8</f>
        <v>-15.2753108348135</v>
      </c>
      <c r="J8" s="104">
        <f t="shared" ref="J8:J21" si="4">(G8-D8)/D8*100</f>
        <v>-15.2753108348135</v>
      </c>
      <c r="K8" s="67"/>
    </row>
    <row r="9" s="59" customFormat="1" ht="30.75" customHeight="1" spans="1:11">
      <c r="A9" s="99">
        <v>2080502</v>
      </c>
      <c r="B9" s="98" t="s">
        <v>49</v>
      </c>
      <c r="C9" s="97">
        <f t="shared" si="1"/>
        <v>0</v>
      </c>
      <c r="D9" s="97"/>
      <c r="E9" s="65"/>
      <c r="F9" s="97">
        <f t="shared" si="2"/>
        <v>0.39</v>
      </c>
      <c r="G9" s="72">
        <v>0.39</v>
      </c>
      <c r="H9" s="72"/>
      <c r="I9" s="104">
        <f t="shared" si="3"/>
        <v>0</v>
      </c>
      <c r="J9" s="104"/>
      <c r="K9" s="67"/>
    </row>
    <row r="10" s="59" customFormat="1" ht="30.75" customHeight="1" spans="1:11">
      <c r="A10" s="65">
        <v>2080505</v>
      </c>
      <c r="B10" s="99" t="s">
        <v>50</v>
      </c>
      <c r="C10" s="97">
        <f t="shared" si="1"/>
        <v>11.26</v>
      </c>
      <c r="D10" s="72">
        <v>11.26</v>
      </c>
      <c r="E10" s="72"/>
      <c r="F10" s="97">
        <f t="shared" si="2"/>
        <v>9.15</v>
      </c>
      <c r="G10" s="72">
        <v>9.15</v>
      </c>
      <c r="H10" s="72"/>
      <c r="I10" s="104">
        <f t="shared" si="3"/>
        <v>-18.7388987566607</v>
      </c>
      <c r="J10" s="104">
        <f t="shared" si="4"/>
        <v>-18.7388987566607</v>
      </c>
      <c r="K10" s="67"/>
    </row>
    <row r="11" s="59" customFormat="1" ht="30.75" customHeight="1" spans="1:11">
      <c r="A11" s="96">
        <v>210</v>
      </c>
      <c r="B11" s="96" t="s">
        <v>51</v>
      </c>
      <c r="C11" s="97">
        <f t="shared" si="1"/>
        <v>3.38</v>
      </c>
      <c r="D11" s="72">
        <f t="shared" ref="D11:D15" si="5">D12</f>
        <v>3.38</v>
      </c>
      <c r="E11" s="72"/>
      <c r="F11" s="97">
        <f t="shared" si="2"/>
        <v>3.72</v>
      </c>
      <c r="G11" s="72">
        <f t="shared" si="0"/>
        <v>3.72</v>
      </c>
      <c r="H11" s="72"/>
      <c r="I11" s="104">
        <f t="shared" si="3"/>
        <v>10.0591715976331</v>
      </c>
      <c r="J11" s="104">
        <f t="shared" si="4"/>
        <v>10.0591715976331</v>
      </c>
      <c r="K11" s="67"/>
    </row>
    <row r="12" customFormat="1" ht="30.75" customHeight="1" spans="1:11">
      <c r="A12" s="98">
        <v>21011</v>
      </c>
      <c r="B12" s="98" t="s">
        <v>52</v>
      </c>
      <c r="C12" s="97">
        <f t="shared" si="1"/>
        <v>3.38</v>
      </c>
      <c r="D12" s="72">
        <f t="shared" si="5"/>
        <v>3.38</v>
      </c>
      <c r="E12" s="72"/>
      <c r="F12" s="97">
        <f t="shared" si="2"/>
        <v>3.72</v>
      </c>
      <c r="G12" s="72">
        <f t="shared" si="0"/>
        <v>3.72</v>
      </c>
      <c r="H12" s="73"/>
      <c r="I12" s="104">
        <f t="shared" si="3"/>
        <v>10.0591715976331</v>
      </c>
      <c r="J12" s="104">
        <f t="shared" si="4"/>
        <v>10.0591715976331</v>
      </c>
      <c r="K12" s="67"/>
    </row>
    <row r="13" ht="30.75" customHeight="1" spans="1:11">
      <c r="A13" s="65">
        <v>2101102</v>
      </c>
      <c r="B13" s="99" t="s">
        <v>53</v>
      </c>
      <c r="C13" s="97">
        <f t="shared" si="1"/>
        <v>3.38</v>
      </c>
      <c r="D13" s="72">
        <v>3.38</v>
      </c>
      <c r="E13" s="72"/>
      <c r="F13" s="97">
        <f t="shared" si="2"/>
        <v>3.72</v>
      </c>
      <c r="G13" s="73">
        <v>3.72</v>
      </c>
      <c r="H13" s="67"/>
      <c r="I13" s="104">
        <f t="shared" si="3"/>
        <v>10.0591715976331</v>
      </c>
      <c r="J13" s="104">
        <f t="shared" si="4"/>
        <v>10.0591715976331</v>
      </c>
      <c r="K13" s="67"/>
    </row>
    <row r="14" ht="30.75" customHeight="1" spans="1:11">
      <c r="A14" s="96">
        <v>212</v>
      </c>
      <c r="B14" s="65" t="s">
        <v>54</v>
      </c>
      <c r="C14" s="97">
        <f t="shared" si="1"/>
        <v>69.34</v>
      </c>
      <c r="D14" s="72">
        <f t="shared" si="5"/>
        <v>69.34</v>
      </c>
      <c r="E14" s="72"/>
      <c r="F14" s="97">
        <f t="shared" si="2"/>
        <v>64.35</v>
      </c>
      <c r="G14" s="67">
        <f>G15</f>
        <v>64.35</v>
      </c>
      <c r="H14" s="67"/>
      <c r="I14" s="104">
        <f t="shared" si="3"/>
        <v>-7.19642342082493</v>
      </c>
      <c r="J14" s="104">
        <f t="shared" si="4"/>
        <v>-7.19642342082493</v>
      </c>
      <c r="K14" s="67"/>
    </row>
    <row r="15" ht="30.75" customHeight="1" spans="1:11">
      <c r="A15" s="98">
        <v>21201</v>
      </c>
      <c r="B15" s="100" t="s">
        <v>55</v>
      </c>
      <c r="C15" s="97">
        <f t="shared" si="1"/>
        <v>69.34</v>
      </c>
      <c r="D15" s="72">
        <f t="shared" si="5"/>
        <v>69.34</v>
      </c>
      <c r="E15" s="72"/>
      <c r="F15" s="97">
        <f t="shared" si="2"/>
        <v>64.35</v>
      </c>
      <c r="G15" s="67">
        <f>G16</f>
        <v>64.35</v>
      </c>
      <c r="H15" s="67"/>
      <c r="I15" s="104">
        <f t="shared" si="3"/>
        <v>-7.19642342082493</v>
      </c>
      <c r="J15" s="104">
        <f t="shared" si="4"/>
        <v>-7.19642342082493</v>
      </c>
      <c r="K15" s="67"/>
    </row>
    <row r="16" ht="30.75" customHeight="1" spans="1:11">
      <c r="A16" s="99">
        <v>2120199</v>
      </c>
      <c r="B16" s="72" t="s">
        <v>56</v>
      </c>
      <c r="C16" s="97">
        <f t="shared" si="1"/>
        <v>69.34</v>
      </c>
      <c r="D16" s="73">
        <v>69.34</v>
      </c>
      <c r="E16" s="73"/>
      <c r="F16" s="97">
        <f t="shared" si="2"/>
        <v>64.35</v>
      </c>
      <c r="G16" s="67">
        <v>64.35</v>
      </c>
      <c r="H16" s="67"/>
      <c r="I16" s="104">
        <f t="shared" si="3"/>
        <v>-7.19642342082493</v>
      </c>
      <c r="J16" s="104">
        <f t="shared" si="4"/>
        <v>-7.19642342082493</v>
      </c>
      <c r="K16" s="67"/>
    </row>
    <row r="17" ht="30.75" customHeight="1" spans="1:11">
      <c r="A17" s="96">
        <v>221</v>
      </c>
      <c r="B17" s="96" t="s">
        <v>57</v>
      </c>
      <c r="C17" s="97">
        <f t="shared" si="1"/>
        <v>1054.5</v>
      </c>
      <c r="D17" s="67">
        <f>D18+D20</f>
        <v>4.5</v>
      </c>
      <c r="E17" s="67">
        <f>E18</f>
        <v>1050</v>
      </c>
      <c r="F17" s="97">
        <f t="shared" si="2"/>
        <v>1056.86</v>
      </c>
      <c r="G17" s="67">
        <f>G18+G20</f>
        <v>6.86</v>
      </c>
      <c r="H17" s="67">
        <f>H18</f>
        <v>1050</v>
      </c>
      <c r="I17" s="104">
        <f t="shared" si="3"/>
        <v>52.4444444444444</v>
      </c>
      <c r="J17" s="104">
        <f t="shared" si="4"/>
        <v>52.4444444444444</v>
      </c>
      <c r="K17" s="67">
        <f>(H17-E17)/E17*100</f>
        <v>0</v>
      </c>
    </row>
    <row r="18" ht="30.75" customHeight="1" spans="1:11">
      <c r="A18" s="98">
        <v>22101</v>
      </c>
      <c r="B18" s="63" t="s">
        <v>58</v>
      </c>
      <c r="C18" s="97">
        <f t="shared" si="1"/>
        <v>1050</v>
      </c>
      <c r="D18" s="67"/>
      <c r="E18" s="67">
        <f>E19</f>
        <v>1050</v>
      </c>
      <c r="F18" s="97">
        <f t="shared" si="2"/>
        <v>1050</v>
      </c>
      <c r="G18" s="67"/>
      <c r="H18" s="67">
        <f>H19</f>
        <v>1050</v>
      </c>
      <c r="I18" s="104">
        <f t="shared" si="3"/>
        <v>0</v>
      </c>
      <c r="J18" s="104"/>
      <c r="K18" s="67"/>
    </row>
    <row r="19" ht="30.75" customHeight="1" spans="1:11">
      <c r="A19" s="99">
        <v>2210106</v>
      </c>
      <c r="B19" s="99" t="s">
        <v>59</v>
      </c>
      <c r="C19" s="97">
        <f t="shared" si="1"/>
        <v>1050</v>
      </c>
      <c r="D19" s="67"/>
      <c r="E19" s="67">
        <v>1050</v>
      </c>
      <c r="F19" s="97">
        <f t="shared" si="2"/>
        <v>1050</v>
      </c>
      <c r="G19" s="67"/>
      <c r="H19" s="67">
        <v>1050</v>
      </c>
      <c r="I19" s="104">
        <f t="shared" si="3"/>
        <v>0</v>
      </c>
      <c r="J19" s="104"/>
      <c r="K19" s="67"/>
    </row>
    <row r="20" ht="30.75" customHeight="1" spans="1:11">
      <c r="A20" s="98">
        <v>22102</v>
      </c>
      <c r="B20" s="98" t="s">
        <v>60</v>
      </c>
      <c r="C20" s="97">
        <f t="shared" si="1"/>
        <v>4.5</v>
      </c>
      <c r="D20" s="101">
        <f>D21</f>
        <v>4.5</v>
      </c>
      <c r="E20" s="67"/>
      <c r="F20" s="97">
        <f t="shared" si="2"/>
        <v>6.86</v>
      </c>
      <c r="G20" s="67">
        <f>G21</f>
        <v>6.86</v>
      </c>
      <c r="H20" s="67"/>
      <c r="I20" s="104">
        <f t="shared" si="3"/>
        <v>52.4444444444444</v>
      </c>
      <c r="J20" s="104">
        <f t="shared" si="4"/>
        <v>52.4444444444444</v>
      </c>
      <c r="K20" s="67"/>
    </row>
    <row r="21" ht="30.75" customHeight="1" spans="1:11">
      <c r="A21" s="99">
        <v>2210201</v>
      </c>
      <c r="B21" s="99" t="s">
        <v>61</v>
      </c>
      <c r="C21" s="97">
        <f t="shared" si="1"/>
        <v>4.5</v>
      </c>
      <c r="D21" s="101">
        <v>4.5</v>
      </c>
      <c r="E21" s="67"/>
      <c r="F21" s="97">
        <f t="shared" si="2"/>
        <v>6.86</v>
      </c>
      <c r="G21" s="67">
        <v>6.86</v>
      </c>
      <c r="H21" s="67"/>
      <c r="I21" s="104">
        <f t="shared" si="3"/>
        <v>52.4444444444444</v>
      </c>
      <c r="J21" s="104">
        <f t="shared" si="4"/>
        <v>52.4444444444444</v>
      </c>
      <c r="K21" s="67"/>
    </row>
    <row r="22" ht="30.75" customHeight="1" spans="1:11">
      <c r="A22" s="102" t="s">
        <v>77</v>
      </c>
      <c r="B22" s="103"/>
      <c r="C22" s="97">
        <f t="shared" si="1"/>
        <v>1138.48</v>
      </c>
      <c r="D22" s="97">
        <f t="shared" ref="D22:H22" si="6">D7+D11+D14+D17</f>
        <v>88.48</v>
      </c>
      <c r="E22" s="97">
        <f t="shared" si="6"/>
        <v>1050</v>
      </c>
      <c r="F22" s="97">
        <f t="shared" si="2"/>
        <v>1134.47</v>
      </c>
      <c r="G22" s="67">
        <f t="shared" si="6"/>
        <v>84.47</v>
      </c>
      <c r="H22" s="67">
        <f t="shared" si="6"/>
        <v>1050</v>
      </c>
      <c r="I22" s="101">
        <f>(F22-C22)/C22*100</f>
        <v>-0.352224017988897</v>
      </c>
      <c r="J22" s="101">
        <f>(G22-D22)/D22*100</f>
        <v>-4.53209764918626</v>
      </c>
      <c r="K22" s="67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78</v>
      </c>
      <c r="B1" s="87"/>
      <c r="C1" s="87"/>
    </row>
    <row r="2" ht="44.25" customHeight="1" spans="1:5">
      <c r="A2" s="88" t="s">
        <v>79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80</v>
      </c>
      <c r="B4" s="91" t="s">
        <v>6</v>
      </c>
      <c r="C4" s="91" t="s">
        <v>81</v>
      </c>
    </row>
    <row r="5" ht="22.5" customHeight="1" spans="1:3">
      <c r="A5" s="92" t="s">
        <v>82</v>
      </c>
      <c r="B5" s="92">
        <f>SUM(B6:B16)</f>
        <v>80.67</v>
      </c>
      <c r="C5" s="92"/>
    </row>
    <row r="6" ht="22.5" customHeight="1" spans="1:3">
      <c r="A6" s="92" t="s">
        <v>83</v>
      </c>
      <c r="B6" s="92">
        <v>31.44</v>
      </c>
      <c r="C6" s="92"/>
    </row>
    <row r="7" ht="22.5" customHeight="1" spans="1:3">
      <c r="A7" s="92" t="s">
        <v>84</v>
      </c>
      <c r="B7" s="92">
        <v>4.87</v>
      </c>
      <c r="C7" s="92"/>
    </row>
    <row r="8" ht="22.5" customHeight="1" spans="1:3">
      <c r="A8" s="92" t="s">
        <v>85</v>
      </c>
      <c r="B8" s="92">
        <v>2.62</v>
      </c>
      <c r="C8" s="92"/>
    </row>
    <row r="9" ht="22.5" customHeight="1" spans="1:3">
      <c r="A9" s="92" t="s">
        <v>86</v>
      </c>
      <c r="B9" s="92">
        <v>21.96</v>
      </c>
      <c r="C9" s="92"/>
    </row>
    <row r="10" ht="22.5" customHeight="1" spans="1:3">
      <c r="A10" s="92" t="s">
        <v>87</v>
      </c>
      <c r="B10" s="92">
        <v>9.15</v>
      </c>
      <c r="C10" s="92"/>
    </row>
    <row r="11" ht="22.5" customHeight="1" spans="1:3">
      <c r="A11" s="92" t="s">
        <v>88</v>
      </c>
      <c r="B11" s="92"/>
      <c r="C11" s="92"/>
    </row>
    <row r="12" ht="22.5" customHeight="1" spans="1:3">
      <c r="A12" s="92" t="s">
        <v>89</v>
      </c>
      <c r="B12" s="92">
        <v>3.72</v>
      </c>
      <c r="C12" s="92"/>
    </row>
    <row r="13" ht="22.5" customHeight="1" spans="1:3">
      <c r="A13" s="92" t="s">
        <v>90</v>
      </c>
      <c r="B13" s="92"/>
      <c r="C13" s="92"/>
    </row>
    <row r="14" ht="22.5" customHeight="1" spans="1:3">
      <c r="A14" s="92" t="s">
        <v>91</v>
      </c>
      <c r="B14" s="92">
        <v>0.05</v>
      </c>
      <c r="C14" s="92"/>
    </row>
    <row r="15" ht="22.5" customHeight="1" spans="1:3">
      <c r="A15" s="92" t="s">
        <v>92</v>
      </c>
      <c r="B15" s="92">
        <v>6.86</v>
      </c>
      <c r="C15" s="92"/>
    </row>
    <row r="16" ht="22.5" customHeight="1" spans="1:3">
      <c r="A16" s="92" t="s">
        <v>93</v>
      </c>
      <c r="B16" s="92"/>
      <c r="C16" s="92"/>
    </row>
    <row r="17" ht="22.5" customHeight="1" spans="1:3">
      <c r="A17" s="92" t="s">
        <v>94</v>
      </c>
      <c r="B17" s="93">
        <f>SUM(B18:B44)</f>
        <v>3.4</v>
      </c>
      <c r="C17" s="92"/>
    </row>
    <row r="18" ht="22.5" customHeight="1" spans="1:3">
      <c r="A18" s="92" t="s">
        <v>95</v>
      </c>
      <c r="B18" s="93">
        <v>1.4</v>
      </c>
      <c r="C18" s="92"/>
    </row>
    <row r="19" ht="22.5" customHeight="1" spans="1:3">
      <c r="A19" s="92" t="s">
        <v>96</v>
      </c>
      <c r="B19" s="92">
        <v>0.25</v>
      </c>
      <c r="C19" s="92"/>
    </row>
    <row r="20" ht="22.5" customHeight="1" spans="1:3">
      <c r="A20" s="92" t="s">
        <v>97</v>
      </c>
      <c r="B20" s="92"/>
      <c r="C20" s="92"/>
    </row>
    <row r="21" ht="22.5" customHeight="1" spans="1:3">
      <c r="A21" s="92" t="s">
        <v>98</v>
      </c>
      <c r="B21" s="92"/>
      <c r="C21" s="92"/>
    </row>
    <row r="22" ht="22.5" customHeight="1" spans="1:3">
      <c r="A22" s="92" t="s">
        <v>99</v>
      </c>
      <c r="B22" s="92"/>
      <c r="C22" s="92"/>
    </row>
    <row r="23" ht="22.5" customHeight="1" spans="1:3">
      <c r="A23" s="92" t="s">
        <v>100</v>
      </c>
      <c r="B23" s="92"/>
      <c r="C23" s="92"/>
    </row>
    <row r="24" ht="22.5" customHeight="1" spans="1:3">
      <c r="A24" s="92" t="s">
        <v>101</v>
      </c>
      <c r="B24" s="93">
        <v>0.1</v>
      </c>
      <c r="C24" s="92"/>
    </row>
    <row r="25" ht="22.5" customHeight="1" spans="1:3">
      <c r="A25" s="92" t="s">
        <v>102</v>
      </c>
      <c r="B25" s="92"/>
      <c r="C25" s="92"/>
    </row>
    <row r="26" ht="22.5" customHeight="1" spans="1:3">
      <c r="A26" s="92" t="s">
        <v>103</v>
      </c>
      <c r="B26" s="92"/>
      <c r="C26" s="92"/>
    </row>
    <row r="27" ht="22.5" customHeight="1" spans="1:3">
      <c r="A27" s="92" t="s">
        <v>104</v>
      </c>
      <c r="B27" s="92"/>
      <c r="C27" s="92"/>
    </row>
    <row r="28" ht="22.5" customHeight="1" spans="1:3">
      <c r="A28" s="92" t="s">
        <v>105</v>
      </c>
      <c r="B28" s="92"/>
      <c r="C28" s="92"/>
    </row>
    <row r="29" ht="22.5" customHeight="1" spans="1:3">
      <c r="A29" s="92" t="s">
        <v>106</v>
      </c>
      <c r="B29" s="93">
        <v>0.3</v>
      </c>
      <c r="C29" s="92"/>
    </row>
    <row r="30" ht="22.5" customHeight="1" spans="1:3">
      <c r="A30" s="92" t="s">
        <v>107</v>
      </c>
      <c r="B30" s="92"/>
      <c r="C30" s="92"/>
    </row>
    <row r="31" ht="22.5" customHeight="1" spans="1:3">
      <c r="A31" s="92" t="s">
        <v>108</v>
      </c>
      <c r="B31" s="92"/>
      <c r="C31" s="92"/>
    </row>
    <row r="32" ht="22.5" customHeight="1" spans="1:3">
      <c r="A32" s="92" t="s">
        <v>109</v>
      </c>
      <c r="B32" s="92"/>
      <c r="C32" s="92"/>
    </row>
    <row r="33" ht="22.5" customHeight="1" spans="1:3">
      <c r="A33" s="92" t="s">
        <v>110</v>
      </c>
      <c r="B33" s="92"/>
      <c r="C33" s="92"/>
    </row>
    <row r="34" ht="22.5" customHeight="1" spans="1:3">
      <c r="A34" s="92" t="s">
        <v>111</v>
      </c>
      <c r="B34" s="92"/>
      <c r="C34" s="92"/>
    </row>
    <row r="35" ht="22.5" customHeight="1" spans="1:3">
      <c r="A35" s="92" t="s">
        <v>112</v>
      </c>
      <c r="B35" s="92"/>
      <c r="C35" s="92"/>
    </row>
    <row r="36" ht="22.5" customHeight="1" spans="1:3">
      <c r="A36" s="92" t="s">
        <v>113</v>
      </c>
      <c r="B36" s="92"/>
      <c r="C36" s="92"/>
    </row>
    <row r="37" ht="22.5" customHeight="1" spans="1:3">
      <c r="A37" s="92" t="s">
        <v>114</v>
      </c>
      <c r="B37" s="92"/>
      <c r="C37" s="92"/>
    </row>
    <row r="38" ht="22.5" customHeight="1" spans="1:3">
      <c r="A38" s="92" t="s">
        <v>115</v>
      </c>
      <c r="B38" s="92"/>
      <c r="C38" s="92"/>
    </row>
    <row r="39" ht="22.5" customHeight="1" spans="1:3">
      <c r="A39" s="92" t="s">
        <v>116</v>
      </c>
      <c r="B39" s="92"/>
      <c r="C39" s="92"/>
    </row>
    <row r="40" ht="22.5" customHeight="1" spans="1:3">
      <c r="A40" s="92" t="s">
        <v>117</v>
      </c>
      <c r="B40" s="93">
        <v>1.1</v>
      </c>
      <c r="C40" s="92"/>
    </row>
    <row r="41" ht="22.5" customHeight="1" spans="1:3">
      <c r="A41" s="92" t="s">
        <v>118</v>
      </c>
      <c r="B41" s="92"/>
      <c r="C41" s="92"/>
    </row>
    <row r="42" ht="22.5" customHeight="1" spans="1:3">
      <c r="A42" s="92" t="s">
        <v>119</v>
      </c>
      <c r="B42" s="92"/>
      <c r="C42" s="92"/>
    </row>
    <row r="43" ht="22.5" customHeight="1" spans="1:3">
      <c r="A43" s="92" t="s">
        <v>120</v>
      </c>
      <c r="B43" s="92"/>
      <c r="C43" s="92"/>
    </row>
    <row r="44" ht="22.5" customHeight="1" spans="1:3">
      <c r="A44" s="94" t="s">
        <v>121</v>
      </c>
      <c r="B44" s="92">
        <v>0.25</v>
      </c>
      <c r="C44" s="92"/>
    </row>
    <row r="45" ht="22.5" customHeight="1" spans="1:3">
      <c r="A45" s="92" t="s">
        <v>122</v>
      </c>
      <c r="B45" s="92">
        <f>SUM(B46:B56)</f>
        <v>0.39</v>
      </c>
      <c r="C45" s="92"/>
    </row>
    <row r="46" ht="22.5" customHeight="1" spans="1:3">
      <c r="A46" s="92" t="s">
        <v>123</v>
      </c>
      <c r="B46" s="92"/>
      <c r="C46" s="92"/>
    </row>
    <row r="47" ht="22.5" customHeight="1" spans="1:3">
      <c r="A47" s="92" t="s">
        <v>124</v>
      </c>
      <c r="B47" s="92">
        <v>0.39</v>
      </c>
      <c r="C47" s="92"/>
    </row>
    <row r="48" ht="22.5" customHeight="1" spans="1:3">
      <c r="A48" s="92" t="s">
        <v>125</v>
      </c>
      <c r="B48" s="92"/>
      <c r="C48" s="92"/>
    </row>
    <row r="49" ht="22.5" customHeight="1" spans="1:3">
      <c r="A49" s="92" t="s">
        <v>126</v>
      </c>
      <c r="B49" s="92"/>
      <c r="C49" s="92"/>
    </row>
    <row r="50" ht="22.5" customHeight="1" spans="1:3">
      <c r="A50" s="92" t="s">
        <v>127</v>
      </c>
      <c r="B50" s="92"/>
      <c r="C50" s="92"/>
    </row>
    <row r="51" ht="22.5" customHeight="1" spans="1:3">
      <c r="A51" s="92" t="s">
        <v>128</v>
      </c>
      <c r="B51" s="92"/>
      <c r="C51" s="92"/>
    </row>
    <row r="52" ht="22.5" customHeight="1" spans="1:3">
      <c r="A52" s="92" t="s">
        <v>129</v>
      </c>
      <c r="B52" s="92"/>
      <c r="C52" s="92"/>
    </row>
    <row r="53" ht="22.5" customHeight="1" spans="1:3">
      <c r="A53" s="92" t="s">
        <v>130</v>
      </c>
      <c r="B53" s="92"/>
      <c r="C53" s="92"/>
    </row>
    <row r="54" ht="22.5" customHeight="1" spans="1:3">
      <c r="A54" s="92" t="s">
        <v>131</v>
      </c>
      <c r="B54" s="92"/>
      <c r="C54" s="92"/>
    </row>
    <row r="55" ht="22.5" customHeight="1" spans="1:3">
      <c r="A55" s="92" t="s">
        <v>132</v>
      </c>
      <c r="B55" s="92"/>
      <c r="C55" s="92"/>
    </row>
    <row r="56" ht="22.5" customHeight="1" spans="1:3">
      <c r="A56" s="92" t="s">
        <v>133</v>
      </c>
      <c r="B56" s="92"/>
      <c r="C56" s="92"/>
    </row>
    <row r="57" ht="22.5" customHeight="1" spans="1:3">
      <c r="A57" s="91" t="s">
        <v>77</v>
      </c>
      <c r="B57" s="92">
        <f>B5++B17+B45</f>
        <v>84.46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134</v>
      </c>
    </row>
    <row r="2" ht="19.5" customHeight="1" spans="1:2">
      <c r="A2" s="74"/>
      <c r="B2" s="75"/>
    </row>
    <row r="3" ht="30" customHeight="1" spans="1:2">
      <c r="A3" s="76" t="s">
        <v>135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74</v>
      </c>
    </row>
    <row r="6" ht="38.25" customHeight="1" spans="1:2">
      <c r="A6" s="80" t="s">
        <v>136</v>
      </c>
      <c r="B6" s="67"/>
    </row>
    <row r="7" ht="38.25" customHeight="1" spans="1:2">
      <c r="A7" s="67" t="s">
        <v>137</v>
      </c>
      <c r="B7" s="67"/>
    </row>
    <row r="8" ht="38.25" customHeight="1" spans="1:2">
      <c r="A8" s="67" t="s">
        <v>138</v>
      </c>
      <c r="B8" s="67"/>
    </row>
    <row r="9" ht="38.25" customHeight="1" spans="1:2">
      <c r="A9" s="81" t="s">
        <v>139</v>
      </c>
      <c r="B9" s="81"/>
    </row>
    <row r="10" ht="38.25" customHeight="1" spans="1:2">
      <c r="A10" s="82" t="s">
        <v>140</v>
      </c>
      <c r="B10" s="81"/>
    </row>
    <row r="11" ht="38.25" customHeight="1" spans="1:2">
      <c r="A11" s="83" t="s">
        <v>141</v>
      </c>
      <c r="B11" s="84"/>
    </row>
    <row r="12" ht="91.5" customHeight="1" spans="1:2">
      <c r="A12" s="85" t="s">
        <v>142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E8" sqref="E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145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76</v>
      </c>
      <c r="D6" s="63" t="s">
        <v>65</v>
      </c>
      <c r="E6" s="63" t="s">
        <v>66</v>
      </c>
      <c r="F6" s="63" t="s">
        <v>76</v>
      </c>
      <c r="G6" s="63" t="s">
        <v>65</v>
      </c>
      <c r="H6" s="63" t="s">
        <v>66</v>
      </c>
      <c r="I6" s="63" t="s">
        <v>76</v>
      </c>
      <c r="J6" s="63" t="s">
        <v>65</v>
      </c>
      <c r="K6" s="63" t="s">
        <v>66</v>
      </c>
    </row>
    <row r="7" s="59" customFormat="1" ht="30" customHeight="1" spans="1:11">
      <c r="A7" s="64" t="s">
        <v>146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147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148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149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149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149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149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149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149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149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9" sqref="D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150</v>
      </c>
      <c r="B1" s="45"/>
      <c r="C1" s="45"/>
      <c r="D1" s="45"/>
      <c r="E1" s="45"/>
      <c r="F1" s="45"/>
    </row>
    <row r="2" ht="22.5" spans="1:8">
      <c r="A2" s="46" t="s">
        <v>151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152</v>
      </c>
      <c r="B4" s="51" t="s">
        <v>153</v>
      </c>
      <c r="C4" s="52" t="s">
        <v>154</v>
      </c>
      <c r="D4" s="52"/>
      <c r="E4" s="53" t="s">
        <v>155</v>
      </c>
      <c r="F4" s="10" t="s">
        <v>156</v>
      </c>
      <c r="G4" s="53" t="s">
        <v>157</v>
      </c>
      <c r="H4" s="53" t="s">
        <v>158</v>
      </c>
    </row>
    <row r="5" ht="21" customHeight="1" spans="1:8">
      <c r="A5" s="50"/>
      <c r="B5" s="51"/>
      <c r="C5" s="10" t="s">
        <v>159</v>
      </c>
      <c r="D5" s="10" t="s">
        <v>160</v>
      </c>
      <c r="E5" s="53"/>
      <c r="F5" s="10"/>
      <c r="G5" s="53"/>
      <c r="H5" s="53"/>
    </row>
    <row r="6" ht="27.75" customHeight="1" spans="1:8">
      <c r="A6" s="54" t="s">
        <v>62</v>
      </c>
      <c r="B6" s="55"/>
      <c r="C6" s="55"/>
      <c r="D6" s="55"/>
      <c r="E6" s="56"/>
      <c r="F6" s="57"/>
      <c r="G6" s="57" t="s">
        <v>161</v>
      </c>
      <c r="H6" s="57" t="s">
        <v>161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9" sqref="J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41</v>
      </c>
      <c r="G5" s="8"/>
      <c r="H5" s="8"/>
      <c r="I5" s="8"/>
      <c r="J5" s="41"/>
      <c r="K5" s="41"/>
      <c r="L5" s="23" t="s">
        <v>171</v>
      </c>
      <c r="M5" s="23" t="s">
        <v>172</v>
      </c>
      <c r="N5" s="42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7" sqref="H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181</v>
      </c>
      <c r="B4" s="7" t="s">
        <v>182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170</v>
      </c>
      <c r="D5" s="11" t="s">
        <v>183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184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雨林</cp:lastModifiedBy>
  <dcterms:created xsi:type="dcterms:W3CDTF">1996-12-17T01:32:00Z</dcterms:created>
  <cp:lastPrinted>2019-03-08T08:00:00Z</cp:lastPrinted>
  <dcterms:modified xsi:type="dcterms:W3CDTF">2020-05-14T08:41:45Z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