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95" firstSheet="7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<sst xmlns="http://schemas.openxmlformats.org/spreadsheetml/2006/main" count="307" uniqueCount="183">
  <si>
    <t>表1</t>
  </si>
  <si>
    <t>孝义市农村经济发展中心2021年部门收支总表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</si>
  <si>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</si>
  <si>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</si>
  <si>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</si>
  <si>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</si>
  <si>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</si>
  <si>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</si>
  <si>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</si>
  <si>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</si>
  <si>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</si>
  <si>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</si>
  <si>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</si>
  <si>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</si>
  <si>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</si>
  <si>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</si>
  <si>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</si>
  <si>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</si>
  <si>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</si>
  <si>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</si>
  <si>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</si>
  <si>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</si>
  <si>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</si>
  <si>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</si>
  <si>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</si>
  <si>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</si>
  <si>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</si>
  <si>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</si>
  <si>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</si>
  <si>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</si>
  <si>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</si>
  <si>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</si>
  <si>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</si>
  <si>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</si>
  <si>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</si>
  <si>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</si>
  <si>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</si>
  <si>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</si>
  <si>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</si>
  <si>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孝义市农村经济发展中心2021年部门收入总表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</si>
  <si>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</si>
  <si>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</si>
  <si>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</si>
  <si>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</si>
  <si>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</si>
  <si>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</si>
  <si>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</si>
  <si>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</si>
  <si>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>行政事业单位离退休</t>
  </si>
  <si>
    <t>事业单位离退休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</si>
  <si>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</si>
  <si>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</si>
  <si>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</si>
  <si>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</si>
  <si>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</si>
  <si>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农林水支出</t>
  </si>
  <si>
    <t>农业</t>
  </si>
  <si>
    <t>事业运行</t>
  </si>
  <si>
    <t>住房保障支出</t>
  </si>
  <si>
    <t>住房改革支出</t>
  </si>
  <si>
    <t>住房公积金</t>
  </si>
  <si>
    <t>合计</t>
  </si>
  <si>
    <t>表3</t>
  </si>
  <si>
    <t>孝义市农村经济发展中心2021年部门支出总表</t>
  </si>
  <si>
    <t>基本支出</t>
  </si>
  <si>
    <t>项目支出</t>
  </si>
  <si>
    <t>合      计</t>
  </si>
  <si>
    <t>表4</t>
  </si>
  <si>
    <t>孝义市农村经济发展中心2021年财政拨款收支总表</t>
  </si>
  <si>
    <t>小计</t>
  </si>
  <si>
    <t>政府性基金预算</t>
  </si>
  <si>
    <t>十五、资源勘探信息等支出</t>
  </si>
  <si>
    <t>表5</t>
  </si>
  <si>
    <t>孝义市农村经济发展中心2021年一般公共预算支出表</t>
  </si>
  <si>
    <t>2020年预算数</t>
  </si>
  <si>
    <t>2021年预算数</t>
  </si>
  <si>
    <t>2021年预算数比2020年预算数增减%</t>
  </si>
  <si>
    <t>合     计</t>
  </si>
  <si>
    <t>表6</t>
  </si>
  <si>
    <t>孝义市农村经济发展中心2021年一般公共预算基本支出经济科目表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</si>
  <si>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</si>
  <si>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</si>
  <si>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</si>
  <si>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</si>
  <si>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</si>
  <si>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</si>
  <si>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</si>
  <si>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</si>
  <si>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</si>
  <si>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</si>
  <si>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</si>
  <si>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</si>
  <si>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</si>
  <si>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</si>
  <si>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</si>
  <si>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</si>
  <si>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</si>
  <si>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</si>
  <si>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</si>
  <si>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</si>
  <si>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</si>
  <si>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</si>
  <si>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</si>
  <si>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</si>
  <si>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</si>
  <si>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</si>
  <si>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</si>
  <si>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</si>
  <si>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</si>
  <si>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</si>
  <si>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</si>
  <si>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</si>
  <si>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</si>
  <si>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</si>
  <si>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</si>
  <si>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</si>
  <si>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</si>
  <si>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</si>
  <si>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</si>
  <si>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</si>
  <si>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</si>
  <si>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</si>
  <si>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</si>
  <si>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</si>
  <si>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</si>
  <si>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</si>
  <si>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</si>
  <si>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</si>
  <si>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</si>
  <si>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</si>
  <si>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</si>
  <si>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</si>
  <si>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</si>
  <si>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</si>
  <si>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</si>
  <si>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孝义市农村经济发展中心2021年一般公共预算“三公”经费支出情况统计表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</si>
  <si>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</si>
  <si>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</si>
  <si>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</si>
  <si>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</si>
  <si>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</si>
  <si>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</si>
  <si>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</si>
  <si>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</si>
  <si>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孝义市农村经济发展中心2021年政府性基金预算支出表</t>
  </si>
  <si>
    <t>2021年预算比2020年预算数增减</t>
  </si>
  <si>
    <t>表9</t>
  </si>
  <si>
    <t>孝义市农村经济发展中心2021年一般公共预算重点项目绩效目标表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</si>
  <si>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</si>
  <si>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</si>
  <si>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</si>
  <si>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</si>
  <si>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</si>
  <si>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</si>
  <si>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</si>
  <si>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</si>
  <si>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</si>
  <si>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2130104</t>
  </si>
  <si>
    <t>农村会计绩效补助</t>
  </si>
  <si>
    <t>全市农村会计按时考核并发放绩效补助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</si>
  <si>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</si>
  <si>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孝义市农村经济发展中心2021年政府采购预算表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</si>
  <si>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</si>
  <si>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</si>
  <si>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</si>
  <si>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</si>
  <si>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</si>
  <si>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</si>
  <si>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</si>
  <si>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</si>
  <si>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</si>
  <si>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</si>
  <si>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</si>
  <si>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</si>
  <si>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</si>
  <si>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</si>
  <si>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</si>
  <si>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</si>
  <si>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孝义市农村经济发展中心2021年政府购买服务支出预算表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</si>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</sst>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176" formatCode="* #,##0.0;* \-#,##0.0;* &quot;&quot;??;@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2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17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16" applyNumberFormat="0" applyAlignment="0" applyProtection="0">
      <alignment vertical="center"/>
    </xf>
    <xf numFmtId="0" fontId="30" fillId="14" borderId="20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Protection="0"/>
  </cellStyleXfs>
  <cellXfs count="13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2" fontId="10" fillId="0" borderId="13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center" wrapText="1"/>
    </xf>
    <xf numFmtId="0" fontId="0" fillId="0" borderId="8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center" vertical="center" wrapText="1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right" vertical="center"/>
    </xf>
    <xf numFmtId="177" fontId="0" fillId="0" borderId="4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vertical="center" wrapText="1"/>
    </xf>
    <xf numFmtId="0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 wrapText="1"/>
    </xf>
    <xf numFmtId="0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 wrapText="1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/>
    </xf>
    <xf numFmtId="0" fontId="3" fillId="0" borderId="2" xfId="0" applyFont="1" applyBorder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3" workbookViewId="0">
      <selection activeCell="D29" sqref="D29"/>
    </sheetView>
  </sheetViews>
  <sheetFormatPr defaultColWidth="6.875" defaultRowHeight="10.8" outlineLevelCol="7"/>
  <cols>
    <col min="1" max="1" width="33" style="60" customWidth="1"/>
    <col min="2" max="3" width="9.25" style="60" customWidth="1"/>
    <col min="4" max="4" width="11.37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17"/>
      <c r="E1" s="117"/>
      <c r="F1" s="117"/>
      <c r="G1" s="117"/>
      <c r="H1" s="118"/>
    </row>
    <row r="2" ht="18.75" customHeight="1" spans="1:8">
      <c r="A2" s="119"/>
      <c r="B2" s="119"/>
      <c r="C2" s="119"/>
      <c r="D2" s="117"/>
      <c r="E2" s="117"/>
      <c r="F2" s="117"/>
      <c r="G2" s="117"/>
      <c r="H2" s="118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20"/>
      <c r="B4" s="120"/>
      <c r="C4" s="120"/>
      <c r="D4" s="120"/>
      <c r="E4" s="120"/>
      <c r="F4" s="120"/>
      <c r="G4" s="120"/>
      <c r="H4" s="78" t="s">
        <v>2</v>
      </c>
    </row>
    <row r="5" ht="24" customHeight="1" spans="1:8">
      <c r="A5" s="134" t="s">
        <v>3</v>
      </c>
      <c r="B5" s="63"/>
      <c r="C5" s="63"/>
      <c r="D5" s="63"/>
      <c r="E5" s="134" t="s">
        <v>4</v>
      </c>
      <c r="F5" s="63"/>
      <c r="G5" s="63"/>
      <c r="H5" s="63"/>
    </row>
    <row r="6" ht="24" customHeight="1" spans="1:8">
      <c r="A6" s="135" t="s">
        <v>5</v>
      </c>
      <c r="B6" s="122" t="s">
        <v>6</v>
      </c>
      <c r="C6" s="131"/>
      <c r="D6" s="123"/>
      <c r="E6" s="127" t="s">
        <v>7</v>
      </c>
      <c r="F6" s="122" t="s">
        <v>6</v>
      </c>
      <c r="G6" s="131"/>
      <c r="H6" s="123"/>
    </row>
    <row r="7" ht="48.75" customHeight="1" spans="1:8">
      <c r="A7" s="125"/>
      <c r="B7" s="101" t="s">
        <v>8</v>
      </c>
      <c r="C7" s="101" t="s">
        <v>9</v>
      </c>
      <c r="D7" s="101" t="s">
        <v>10</v>
      </c>
      <c r="E7" s="128"/>
      <c r="F7" s="101" t="s">
        <v>8</v>
      </c>
      <c r="G7" s="101" t="s">
        <v>9</v>
      </c>
      <c r="H7" s="101" t="s">
        <v>10</v>
      </c>
    </row>
    <row r="8" ht="24" customHeight="1" spans="1:8">
      <c r="A8" s="67" t="s">
        <v>11</v>
      </c>
      <c r="B8" s="67">
        <v>494.54</v>
      </c>
      <c r="C8" s="67">
        <v>445.05</v>
      </c>
      <c r="D8" s="116">
        <f>(C8-B8)/B8*100%</f>
        <v>-0.100072794920532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32">
        <v>48.04</v>
      </c>
      <c r="G15" s="132">
        <v>52.29</v>
      </c>
      <c r="H15" s="116">
        <f>(G15-F15)/F15</f>
        <v>0.0884679433805162</v>
      </c>
    </row>
    <row r="16" ht="24" customHeight="1" spans="1:8">
      <c r="A16" s="67"/>
      <c r="B16" s="67"/>
      <c r="C16" s="67"/>
      <c r="D16" s="67"/>
      <c r="E16" s="65" t="s">
        <v>23</v>
      </c>
      <c r="F16" s="132">
        <v>17.36</v>
      </c>
      <c r="G16" s="132">
        <v>16.29</v>
      </c>
      <c r="H16" s="116">
        <f>(G16-F16)/F16</f>
        <v>-0.0616359447004608</v>
      </c>
    </row>
    <row r="17" ht="24" customHeight="1" spans="1:8">
      <c r="A17" s="67"/>
      <c r="B17" s="67"/>
      <c r="C17" s="67"/>
      <c r="D17" s="67"/>
      <c r="E17" s="65" t="s">
        <v>24</v>
      </c>
      <c r="F17" s="133"/>
      <c r="G17" s="133"/>
      <c r="H17" s="116"/>
    </row>
    <row r="18" ht="24" customHeight="1" spans="1:8">
      <c r="A18" s="67"/>
      <c r="B18" s="67"/>
      <c r="C18" s="67"/>
      <c r="D18" s="67"/>
      <c r="E18" s="67" t="s">
        <v>25</v>
      </c>
      <c r="F18" s="132"/>
      <c r="G18" s="132"/>
      <c r="H18" s="116"/>
    </row>
    <row r="19" ht="24" customHeight="1" spans="1:8">
      <c r="A19" s="67"/>
      <c r="B19" s="67"/>
      <c r="C19" s="67"/>
      <c r="D19" s="67"/>
      <c r="E19" s="67" t="s">
        <v>26</v>
      </c>
      <c r="F19" s="132">
        <v>397.09</v>
      </c>
      <c r="G19" s="132">
        <f>C8-G15-G16-G25</f>
        <v>346.4</v>
      </c>
      <c r="H19" s="116">
        <f>(G19-F19)/F19</f>
        <v>-0.127653680525825</v>
      </c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116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116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116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116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116"/>
    </row>
    <row r="25" ht="24" customHeight="1" spans="1:8">
      <c r="A25" s="67"/>
      <c r="B25" s="67"/>
      <c r="C25" s="67"/>
      <c r="D25" s="67"/>
      <c r="E25" s="67" t="s">
        <v>32</v>
      </c>
      <c r="F25" s="67">
        <v>32.05</v>
      </c>
      <c r="G25" s="67">
        <v>30.07</v>
      </c>
      <c r="H25" s="116">
        <f>(G25-F25)/F25</f>
        <v>-0.0617784711388455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116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116"/>
    </row>
    <row r="28" ht="24" customHeight="1" spans="1:8">
      <c r="A28" s="67"/>
      <c r="B28" s="67"/>
      <c r="C28" s="67"/>
      <c r="D28" s="67"/>
      <c r="E28" s="67" t="s">
        <v>35</v>
      </c>
      <c r="F28" s="93"/>
      <c r="G28" s="93"/>
      <c r="H28" s="116"/>
    </row>
    <row r="29" ht="24" customHeight="1" spans="1:8">
      <c r="A29" s="63" t="s">
        <v>36</v>
      </c>
      <c r="B29" s="67">
        <v>494.54</v>
      </c>
      <c r="C29" s="67">
        <v>445.05</v>
      </c>
      <c r="D29" s="116">
        <f>(C29-B29)/B29</f>
        <v>-0.100072794920532</v>
      </c>
      <c r="E29" s="63" t="s">
        <v>37</v>
      </c>
      <c r="F29" s="67">
        <f>SUM(F15:F28)</f>
        <v>494.54</v>
      </c>
      <c r="G29" s="67">
        <f>SUM(G15:G28)</f>
        <v>445.05</v>
      </c>
      <c r="H29" s="116">
        <f>(G29-F29)/F29</f>
        <v>-0.100072794920532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5.6"/>
  <cols>
    <col min="1" max="4" width="8.75" customWidth="1"/>
  </cols>
  <sheetData>
    <row r="1" ht="31.5" customHeight="1" spans="1:14">
      <c r="A1" s="1" t="s">
        <v>160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162</v>
      </c>
      <c r="B4" s="31" t="s">
        <v>163</v>
      </c>
      <c r="C4" s="31" t="s">
        <v>164</v>
      </c>
      <c r="D4" s="31" t="s">
        <v>165</v>
      </c>
      <c r="E4" s="8" t="s">
        <v>166</v>
      </c>
      <c r="F4" s="8"/>
      <c r="G4" s="8"/>
      <c r="H4" s="8"/>
      <c r="I4" s="8"/>
      <c r="J4" s="8"/>
      <c r="K4" s="8"/>
      <c r="L4" s="8"/>
      <c r="M4" s="8"/>
      <c r="N4" s="40" t="s">
        <v>167</v>
      </c>
    </row>
    <row r="5" ht="37.5" customHeight="1" spans="1:14">
      <c r="A5" s="9"/>
      <c r="B5" s="31"/>
      <c r="C5" s="31"/>
      <c r="D5" s="31"/>
      <c r="E5" s="10" t="s">
        <v>168</v>
      </c>
      <c r="F5" s="8" t="s">
        <v>41</v>
      </c>
      <c r="G5" s="8"/>
      <c r="H5" s="8"/>
      <c r="I5" s="8"/>
      <c r="J5" s="41"/>
      <c r="K5" s="41"/>
      <c r="L5" s="23" t="s">
        <v>169</v>
      </c>
      <c r="M5" s="23" t="s">
        <v>170</v>
      </c>
      <c r="N5" s="42"/>
    </row>
    <row r="6" ht="78.75" customHeight="1" spans="1:14">
      <c r="A6" s="13"/>
      <c r="B6" s="31"/>
      <c r="C6" s="31"/>
      <c r="D6" s="31"/>
      <c r="E6" s="10"/>
      <c r="F6" s="14" t="s">
        <v>171</v>
      </c>
      <c r="G6" s="10" t="s">
        <v>172</v>
      </c>
      <c r="H6" s="10" t="s">
        <v>173</v>
      </c>
      <c r="I6" s="10" t="s">
        <v>174</v>
      </c>
      <c r="J6" s="10" t="s">
        <v>175</v>
      </c>
      <c r="K6" s="24" t="s">
        <v>176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66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177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179</v>
      </c>
      <c r="B4" s="7" t="s">
        <v>180</v>
      </c>
      <c r="C4" s="8" t="s">
        <v>166</v>
      </c>
      <c r="D4" s="8"/>
      <c r="E4" s="8"/>
      <c r="F4" s="8"/>
      <c r="G4" s="8"/>
      <c r="H4" s="8"/>
      <c r="I4" s="8"/>
      <c r="J4" s="8"/>
      <c r="K4" s="8"/>
      <c r="L4" s="7" t="s">
        <v>81</v>
      </c>
    </row>
    <row r="5" ht="25.5" customHeight="1" spans="1:12">
      <c r="A5" s="9"/>
      <c r="B5" s="9"/>
      <c r="C5" s="10" t="s">
        <v>168</v>
      </c>
      <c r="D5" s="11" t="s">
        <v>181</v>
      </c>
      <c r="E5" s="12"/>
      <c r="F5" s="12"/>
      <c r="G5" s="12"/>
      <c r="H5" s="12"/>
      <c r="I5" s="22"/>
      <c r="J5" s="23" t="s">
        <v>169</v>
      </c>
      <c r="K5" s="23" t="s">
        <v>170</v>
      </c>
      <c r="L5" s="9"/>
    </row>
    <row r="6" ht="81" customHeight="1" spans="1:12">
      <c r="A6" s="13"/>
      <c r="B6" s="13"/>
      <c r="C6" s="10"/>
      <c r="D6" s="14" t="s">
        <v>171</v>
      </c>
      <c r="E6" s="10" t="s">
        <v>172</v>
      </c>
      <c r="F6" s="10" t="s">
        <v>173</v>
      </c>
      <c r="G6" s="10" t="s">
        <v>174</v>
      </c>
      <c r="H6" s="10" t="s">
        <v>175</v>
      </c>
      <c r="I6" s="24" t="s">
        <v>182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66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topLeftCell="A4" workbookViewId="0">
      <selection activeCell="F13" sqref="F13"/>
    </sheetView>
  </sheetViews>
  <sheetFormatPr defaultColWidth="6.875" defaultRowHeight="10.8" outlineLevelCol="6"/>
  <cols>
    <col min="1" max="1" width="20.625" style="60" customWidth="1"/>
    <col min="2" max="2" width="34.12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21" t="s">
        <v>2</v>
      </c>
    </row>
    <row r="4" ht="26.25" customHeight="1" spans="1:7">
      <c r="A4" s="63" t="s">
        <v>40</v>
      </c>
      <c r="B4" s="63"/>
      <c r="C4" s="127" t="s">
        <v>36</v>
      </c>
      <c r="D4" s="101" t="s">
        <v>41</v>
      </c>
      <c r="E4" s="101" t="s">
        <v>42</v>
      </c>
      <c r="F4" s="101" t="s">
        <v>43</v>
      </c>
      <c r="G4" s="127" t="s">
        <v>44</v>
      </c>
    </row>
    <row r="5" s="59" customFormat="1" ht="47.25" customHeight="1" spans="1:7">
      <c r="A5" s="63" t="s">
        <v>45</v>
      </c>
      <c r="B5" s="63" t="s">
        <v>46</v>
      </c>
      <c r="C5" s="128"/>
      <c r="D5" s="101"/>
      <c r="E5" s="101"/>
      <c r="F5" s="101"/>
      <c r="G5" s="128"/>
    </row>
    <row r="6" s="59" customFormat="1" ht="25.5" customHeight="1" spans="1:7">
      <c r="A6" s="106">
        <v>208</v>
      </c>
      <c r="B6" s="65" t="s">
        <v>47</v>
      </c>
      <c r="C6" s="105">
        <v>52.29</v>
      </c>
      <c r="D6" s="105">
        <v>52.29</v>
      </c>
      <c r="E6" s="72"/>
      <c r="F6" s="72"/>
      <c r="G6" s="72"/>
    </row>
    <row r="7" s="59" customFormat="1" ht="25.5" customHeight="1" spans="1:7">
      <c r="A7" s="106">
        <v>20805</v>
      </c>
      <c r="B7" s="65" t="s">
        <v>48</v>
      </c>
      <c r="C7" s="105">
        <v>5.1</v>
      </c>
      <c r="D7" s="105">
        <v>5.1</v>
      </c>
      <c r="E7" s="72"/>
      <c r="F7" s="72"/>
      <c r="G7" s="72"/>
    </row>
    <row r="8" s="59" customFormat="1" ht="25.5" customHeight="1" spans="1:7">
      <c r="A8" s="106">
        <v>2080502</v>
      </c>
      <c r="B8" s="65" t="s">
        <v>49</v>
      </c>
      <c r="C8" s="105">
        <v>5.1</v>
      </c>
      <c r="D8" s="105">
        <v>5.1</v>
      </c>
      <c r="E8" s="72"/>
      <c r="F8" s="72"/>
      <c r="G8" s="72"/>
    </row>
    <row r="9" s="59" customFormat="1" ht="25.5" customHeight="1" spans="1:7">
      <c r="A9" s="106">
        <v>2080505</v>
      </c>
      <c r="B9" s="65" t="s">
        <v>50</v>
      </c>
      <c r="C9" s="105">
        <v>40.09</v>
      </c>
      <c r="D9" s="105">
        <v>40.09</v>
      </c>
      <c r="E9" s="72"/>
      <c r="F9" s="72"/>
      <c r="G9" s="72"/>
    </row>
    <row r="10" s="59" customFormat="1" ht="25.5" customHeight="1" spans="1:7">
      <c r="A10" s="106">
        <v>2080506</v>
      </c>
      <c r="B10" s="65" t="s">
        <v>51</v>
      </c>
      <c r="C10" s="105">
        <v>7.1</v>
      </c>
      <c r="D10" s="105">
        <v>7.1</v>
      </c>
      <c r="E10" s="72"/>
      <c r="F10" s="72"/>
      <c r="G10" s="72"/>
    </row>
    <row r="11" s="59" customFormat="1" ht="25.5" customHeight="1" spans="1:7">
      <c r="A11" s="129">
        <v>210</v>
      </c>
      <c r="B11" s="129" t="s">
        <v>52</v>
      </c>
      <c r="C11" s="105">
        <v>16.29</v>
      </c>
      <c r="D11" s="105">
        <v>16.29</v>
      </c>
      <c r="E11" s="72"/>
      <c r="F11" s="72"/>
      <c r="G11" s="72"/>
    </row>
    <row r="12" customFormat="1" ht="25.5" customHeight="1" spans="1:7">
      <c r="A12" s="129">
        <v>21011</v>
      </c>
      <c r="B12" s="129" t="s">
        <v>53</v>
      </c>
      <c r="C12" s="105">
        <v>16.29</v>
      </c>
      <c r="D12" s="105">
        <v>16.29</v>
      </c>
      <c r="E12" s="73"/>
      <c r="F12" s="73"/>
      <c r="G12" s="73"/>
    </row>
    <row r="13" customFormat="1" ht="25.5" customHeight="1" spans="1:7">
      <c r="A13" s="129">
        <v>2101102</v>
      </c>
      <c r="B13" s="129" t="s">
        <v>54</v>
      </c>
      <c r="C13" s="105">
        <v>16.29</v>
      </c>
      <c r="D13" s="105">
        <v>16.29</v>
      </c>
      <c r="E13" s="67"/>
      <c r="F13" s="67"/>
      <c r="G13" s="67"/>
    </row>
    <row r="14" customFormat="1" ht="25.5" customHeight="1" spans="1:7">
      <c r="A14" s="106">
        <v>213</v>
      </c>
      <c r="B14" s="65" t="s">
        <v>55</v>
      </c>
      <c r="C14" s="105">
        <v>346.4</v>
      </c>
      <c r="D14" s="105">
        <v>346.4</v>
      </c>
      <c r="E14" s="67"/>
      <c r="F14" s="67"/>
      <c r="G14" s="67"/>
    </row>
    <row r="15" customFormat="1" ht="25.5" customHeight="1" spans="1:7">
      <c r="A15" s="106">
        <v>21301</v>
      </c>
      <c r="B15" s="65" t="s">
        <v>56</v>
      </c>
      <c r="C15" s="105">
        <v>346.4</v>
      </c>
      <c r="D15" s="105">
        <v>346.4</v>
      </c>
      <c r="E15" s="67"/>
      <c r="F15" s="67"/>
      <c r="G15" s="67"/>
    </row>
    <row r="16" customFormat="1" ht="27" customHeight="1" spans="1:7">
      <c r="A16" s="106">
        <v>2130104</v>
      </c>
      <c r="B16" s="66" t="s">
        <v>57</v>
      </c>
      <c r="C16" s="105">
        <v>346.4</v>
      </c>
      <c r="D16" s="105">
        <v>346.4</v>
      </c>
      <c r="E16" s="67"/>
      <c r="F16" s="67"/>
      <c r="G16" s="67"/>
    </row>
    <row r="17" ht="27" customHeight="1" spans="1:7">
      <c r="A17" s="106">
        <v>221</v>
      </c>
      <c r="B17" s="67" t="s">
        <v>58</v>
      </c>
      <c r="C17" s="105">
        <v>30.07</v>
      </c>
      <c r="D17" s="105">
        <v>30.07</v>
      </c>
      <c r="E17" s="67"/>
      <c r="F17" s="67"/>
      <c r="G17" s="67"/>
    </row>
    <row r="18" ht="27" customHeight="1" spans="1:7">
      <c r="A18" s="106">
        <v>22102</v>
      </c>
      <c r="B18" s="65" t="s">
        <v>59</v>
      </c>
      <c r="C18" s="105">
        <v>30.07</v>
      </c>
      <c r="D18" s="105">
        <v>30.07</v>
      </c>
      <c r="E18" s="67"/>
      <c r="F18" s="67"/>
      <c r="G18" s="67"/>
    </row>
    <row r="19" ht="27" customHeight="1" spans="1:7">
      <c r="A19" s="106">
        <v>2210201</v>
      </c>
      <c r="B19" s="67" t="s">
        <v>60</v>
      </c>
      <c r="C19" s="126">
        <v>30.07</v>
      </c>
      <c r="D19" s="126">
        <v>30.07</v>
      </c>
      <c r="E19" s="67"/>
      <c r="F19" s="67"/>
      <c r="G19" s="67"/>
    </row>
    <row r="20" ht="27" customHeight="1" spans="1:7">
      <c r="A20" s="122" t="s">
        <v>61</v>
      </c>
      <c r="B20" s="123"/>
      <c r="C20" s="126">
        <f>C6+C11+C14+C17</f>
        <v>445.05</v>
      </c>
      <c r="D20" s="126">
        <f>D6+D11+D14+D17</f>
        <v>445.05</v>
      </c>
      <c r="E20" s="130"/>
      <c r="F20" s="130"/>
      <c r="G20" s="130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workbookViewId="0">
      <selection activeCell="D21" sqref="D21"/>
    </sheetView>
  </sheetViews>
  <sheetFormatPr defaultColWidth="6.875" defaultRowHeight="10.8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62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63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21" t="s">
        <v>2</v>
      </c>
    </row>
    <row r="5" ht="26.25" customHeight="1" spans="1:5">
      <c r="A5" s="122" t="s">
        <v>40</v>
      </c>
      <c r="B5" s="123"/>
      <c r="C5" s="124" t="s">
        <v>37</v>
      </c>
      <c r="D5" s="124" t="s">
        <v>64</v>
      </c>
      <c r="E5" s="124" t="s">
        <v>65</v>
      </c>
    </row>
    <row r="6" s="59" customFormat="1" ht="27.75" customHeight="1" spans="1:5">
      <c r="A6" s="63" t="s">
        <v>45</v>
      </c>
      <c r="B6" s="63" t="s">
        <v>46</v>
      </c>
      <c r="C6" s="125"/>
      <c r="D6" s="125"/>
      <c r="E6" s="125"/>
    </row>
    <row r="7" s="59" customFormat="1" ht="30" customHeight="1" spans="1:5">
      <c r="A7" s="64">
        <v>208</v>
      </c>
      <c r="B7" s="65" t="s">
        <v>47</v>
      </c>
      <c r="C7" s="105">
        <v>52.29</v>
      </c>
      <c r="D7" s="105">
        <v>52.29</v>
      </c>
      <c r="E7" s="72"/>
    </row>
    <row r="8" s="59" customFormat="1" ht="30" customHeight="1" spans="1:5">
      <c r="A8" s="64">
        <v>20805</v>
      </c>
      <c r="B8" s="65" t="s">
        <v>48</v>
      </c>
      <c r="C8" s="105">
        <v>5.1</v>
      </c>
      <c r="D8" s="105">
        <v>5.1</v>
      </c>
      <c r="E8" s="72"/>
    </row>
    <row r="9" s="59" customFormat="1" ht="30" customHeight="1" spans="1:5">
      <c r="A9" s="64">
        <v>2080502</v>
      </c>
      <c r="B9" s="65" t="s">
        <v>49</v>
      </c>
      <c r="C9" s="105">
        <v>5.1</v>
      </c>
      <c r="D9" s="105">
        <v>5.1</v>
      </c>
      <c r="E9" s="72"/>
    </row>
    <row r="10" s="59" customFormat="1" ht="30" customHeight="1" spans="1:5">
      <c r="A10" s="64">
        <v>2080505</v>
      </c>
      <c r="B10" s="65" t="s">
        <v>50</v>
      </c>
      <c r="C10" s="105">
        <v>40.09</v>
      </c>
      <c r="D10" s="105">
        <v>40.09</v>
      </c>
      <c r="E10" s="72"/>
    </row>
    <row r="11" s="59" customFormat="1" ht="30" customHeight="1" spans="1:5">
      <c r="A11" s="106">
        <v>2080506</v>
      </c>
      <c r="B11" s="65" t="s">
        <v>51</v>
      </c>
      <c r="C11" s="105">
        <v>7.1</v>
      </c>
      <c r="D11" s="105">
        <v>7.1</v>
      </c>
      <c r="E11" s="73"/>
    </row>
    <row r="12" customFormat="1" ht="30" customHeight="1" spans="1:5">
      <c r="A12" s="64">
        <v>210</v>
      </c>
      <c r="B12" s="66" t="s">
        <v>52</v>
      </c>
      <c r="C12" s="105">
        <v>16.29</v>
      </c>
      <c r="D12" s="105">
        <v>16.29</v>
      </c>
      <c r="E12" s="73"/>
    </row>
    <row r="13" customFormat="1" ht="30" customHeight="1" spans="1:5">
      <c r="A13" s="64">
        <v>21011</v>
      </c>
      <c r="B13" s="67" t="s">
        <v>53</v>
      </c>
      <c r="C13" s="105">
        <v>16.29</v>
      </c>
      <c r="D13" s="105">
        <v>16.29</v>
      </c>
      <c r="E13" s="67"/>
    </row>
    <row r="14" customFormat="1" ht="30" customHeight="1" spans="1:5">
      <c r="A14" s="64">
        <v>2101102</v>
      </c>
      <c r="B14" s="65" t="s">
        <v>54</v>
      </c>
      <c r="C14" s="105">
        <v>16.29</v>
      </c>
      <c r="D14" s="105">
        <v>16.29</v>
      </c>
      <c r="E14" s="67"/>
    </row>
    <row r="15" customFormat="1" ht="30" customHeight="1" spans="1:5">
      <c r="A15" s="64">
        <v>213</v>
      </c>
      <c r="B15" s="67" t="s">
        <v>55</v>
      </c>
      <c r="C15" s="105">
        <v>346.4</v>
      </c>
      <c r="D15" s="105">
        <v>346.4</v>
      </c>
      <c r="E15" s="67"/>
    </row>
    <row r="16" customFormat="1" ht="30" customHeight="1" spans="1:5">
      <c r="A16" s="64">
        <v>21301</v>
      </c>
      <c r="B16" s="67" t="s">
        <v>56</v>
      </c>
      <c r="C16" s="105">
        <v>346.4</v>
      </c>
      <c r="D16" s="105">
        <v>346.4</v>
      </c>
      <c r="E16" s="67"/>
    </row>
    <row r="17" customFormat="1" ht="30" customHeight="1" spans="1:5">
      <c r="A17" s="64">
        <v>2130104</v>
      </c>
      <c r="B17" s="67" t="s">
        <v>57</v>
      </c>
      <c r="C17" s="105">
        <v>346.4</v>
      </c>
      <c r="D17" s="105">
        <v>346.4</v>
      </c>
      <c r="E17" s="67"/>
    </row>
    <row r="18" ht="30" customHeight="1" spans="1:5">
      <c r="A18" s="64">
        <v>221</v>
      </c>
      <c r="B18" s="67" t="s">
        <v>58</v>
      </c>
      <c r="C18" s="105">
        <v>30.07</v>
      </c>
      <c r="D18" s="105">
        <v>30.07</v>
      </c>
      <c r="E18" s="67"/>
    </row>
    <row r="19" ht="30" customHeight="1" spans="1:5">
      <c r="A19" s="64">
        <v>22102</v>
      </c>
      <c r="B19" s="67" t="s">
        <v>59</v>
      </c>
      <c r="C19" s="105">
        <v>30.07</v>
      </c>
      <c r="D19" s="105">
        <v>30.07</v>
      </c>
      <c r="E19" s="67"/>
    </row>
    <row r="20" ht="30" customHeight="1" spans="1:5">
      <c r="A20" s="64">
        <v>2210201</v>
      </c>
      <c r="B20" s="65" t="s">
        <v>60</v>
      </c>
      <c r="C20" s="126">
        <v>30.07</v>
      </c>
      <c r="D20" s="126">
        <v>30.07</v>
      </c>
      <c r="E20" s="67"/>
    </row>
    <row r="21" ht="30" customHeight="1" spans="1:5">
      <c r="A21" s="68" t="s">
        <v>66</v>
      </c>
      <c r="B21" s="69"/>
      <c r="C21" s="126">
        <f>C7+C12+C15+C18</f>
        <v>445.05</v>
      </c>
      <c r="D21" s="126">
        <f>D7+D12+D15+D18</f>
        <v>445.05</v>
      </c>
      <c r="E21" s="67"/>
    </row>
  </sheetData>
  <mergeCells count="6">
    <mergeCell ref="A3:E3"/>
    <mergeCell ref="A5:B5"/>
    <mergeCell ref="A21:B21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19" sqref="E19"/>
    </sheetView>
  </sheetViews>
  <sheetFormatPr defaultColWidth="6.875" defaultRowHeight="10.8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67</v>
      </c>
      <c r="B1" s="117"/>
      <c r="C1" s="117"/>
      <c r="D1" s="117"/>
      <c r="E1" s="117"/>
      <c r="F1" s="118"/>
    </row>
    <row r="2" ht="18.75" customHeight="1" spans="1:6">
      <c r="A2" s="119"/>
      <c r="B2" s="117"/>
      <c r="C2" s="117"/>
      <c r="D2" s="117"/>
      <c r="E2" s="117"/>
      <c r="F2" s="118"/>
    </row>
    <row r="3" ht="21" customHeight="1" spans="1:6">
      <c r="A3" s="76" t="s">
        <v>68</v>
      </c>
      <c r="B3" s="76"/>
      <c r="C3" s="76"/>
      <c r="D3" s="76"/>
      <c r="E3" s="76"/>
      <c r="F3" s="76"/>
    </row>
    <row r="4" ht="14.25" customHeight="1" spans="1:6">
      <c r="A4" s="120"/>
      <c r="B4" s="120"/>
      <c r="C4" s="120"/>
      <c r="D4" s="120"/>
      <c r="E4" s="120"/>
      <c r="F4" s="78" t="s">
        <v>2</v>
      </c>
    </row>
    <row r="5" ht="24" customHeight="1" spans="1:6">
      <c r="A5" s="134" t="s">
        <v>3</v>
      </c>
      <c r="B5" s="63"/>
      <c r="C5" s="134" t="s">
        <v>4</v>
      </c>
      <c r="D5" s="63"/>
      <c r="E5" s="63"/>
      <c r="F5" s="63"/>
    </row>
    <row r="6" ht="24" customHeight="1" spans="1:6">
      <c r="A6" s="134" t="s">
        <v>5</v>
      </c>
      <c r="B6" s="134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69</v>
      </c>
      <c r="E7" s="63" t="s">
        <v>41</v>
      </c>
      <c r="F7" s="63" t="s">
        <v>70</v>
      </c>
    </row>
    <row r="8" ht="28.5" customHeight="1" spans="1:6">
      <c r="A8" s="67" t="s">
        <v>11</v>
      </c>
      <c r="B8" s="72">
        <v>445.05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7">
        <v>52.29</v>
      </c>
      <c r="E15" s="67">
        <v>52.29</v>
      </c>
      <c r="F15" s="67"/>
    </row>
    <row r="16" ht="28.5" customHeight="1" spans="1:6">
      <c r="A16" s="67"/>
      <c r="B16" s="67"/>
      <c r="C16" s="65" t="s">
        <v>23</v>
      </c>
      <c r="D16" s="67">
        <v>16.29</v>
      </c>
      <c r="E16" s="67">
        <v>16.29</v>
      </c>
      <c r="F16" s="67"/>
    </row>
    <row r="17" ht="28.5" customHeight="1" spans="1:6">
      <c r="A17" s="67"/>
      <c r="B17" s="67"/>
      <c r="C17" s="65" t="s">
        <v>24</v>
      </c>
      <c r="D17" s="67"/>
      <c r="E17" s="67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116">
        <v>346.4</v>
      </c>
      <c r="E19" s="116">
        <v>346.4</v>
      </c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71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30.07</v>
      </c>
      <c r="E25" s="67">
        <v>30.07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72">
        <v>445.05</v>
      </c>
      <c r="C29" s="63" t="s">
        <v>37</v>
      </c>
      <c r="D29" s="67">
        <v>445.05</v>
      </c>
      <c r="E29" s="67">
        <v>445.05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topLeftCell="A10" workbookViewId="0">
      <selection activeCell="M16" sqref="M16"/>
    </sheetView>
  </sheetViews>
  <sheetFormatPr defaultColWidth="6.875" defaultRowHeight="10.8"/>
  <cols>
    <col min="1" max="1" width="18.125" style="60" customWidth="1"/>
    <col min="2" max="2" width="15.125" style="96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72</v>
      </c>
      <c r="B1" s="97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97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73</v>
      </c>
      <c r="B3" s="98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9"/>
      <c r="B4" s="100"/>
      <c r="C4" s="99"/>
      <c r="D4" s="99"/>
      <c r="E4" s="99"/>
      <c r="F4" s="99"/>
      <c r="G4" s="99"/>
      <c r="H4" s="99"/>
      <c r="I4" s="99"/>
      <c r="J4" s="71" t="s">
        <v>2</v>
      </c>
      <c r="K4" s="71"/>
    </row>
    <row r="5" ht="26.25" customHeight="1" spans="1:11">
      <c r="A5" s="63" t="s">
        <v>40</v>
      </c>
      <c r="B5" s="101"/>
      <c r="C5" s="63" t="s">
        <v>74</v>
      </c>
      <c r="D5" s="63"/>
      <c r="E5" s="63"/>
      <c r="F5" s="63" t="s">
        <v>75</v>
      </c>
      <c r="G5" s="63"/>
      <c r="H5" s="63"/>
      <c r="I5" s="63" t="s">
        <v>76</v>
      </c>
      <c r="J5" s="63"/>
      <c r="K5" s="63"/>
    </row>
    <row r="6" s="59" customFormat="1" ht="30.75" customHeight="1" spans="1:11">
      <c r="A6" s="63" t="s">
        <v>45</v>
      </c>
      <c r="B6" s="101" t="s">
        <v>46</v>
      </c>
      <c r="C6" s="63" t="s">
        <v>61</v>
      </c>
      <c r="D6" s="63" t="s">
        <v>64</v>
      </c>
      <c r="E6" s="63" t="s">
        <v>65</v>
      </c>
      <c r="F6" s="63" t="s">
        <v>61</v>
      </c>
      <c r="G6" s="63" t="s">
        <v>64</v>
      </c>
      <c r="H6" s="63" t="s">
        <v>65</v>
      </c>
      <c r="I6" s="63" t="s">
        <v>61</v>
      </c>
      <c r="J6" s="63" t="s">
        <v>64</v>
      </c>
      <c r="K6" s="63" t="s">
        <v>65</v>
      </c>
    </row>
    <row r="7" s="59" customFormat="1" ht="30.75" customHeight="1" spans="1:11">
      <c r="A7" s="64">
        <v>208</v>
      </c>
      <c r="B7" s="102" t="s">
        <v>47</v>
      </c>
      <c r="C7" s="103">
        <v>48.04</v>
      </c>
      <c r="D7" s="104">
        <v>48.04</v>
      </c>
      <c r="E7" s="104"/>
      <c r="F7" s="105">
        <v>52.29</v>
      </c>
      <c r="G7" s="105">
        <v>52.29</v>
      </c>
      <c r="H7" s="65"/>
      <c r="I7" s="116">
        <f>(F7-C7)/C7*100%</f>
        <v>0.0884679433805162</v>
      </c>
      <c r="J7" s="116">
        <f>(G7-D7)/D7</f>
        <v>0.0884679433805162</v>
      </c>
      <c r="K7" s="116"/>
    </row>
    <row r="8" s="59" customFormat="1" ht="30.75" customHeight="1" spans="1:11">
      <c r="A8" s="64">
        <v>20805</v>
      </c>
      <c r="B8" s="102" t="s">
        <v>48</v>
      </c>
      <c r="C8" s="103">
        <v>5.31</v>
      </c>
      <c r="D8" s="104">
        <v>5.31</v>
      </c>
      <c r="E8" s="104"/>
      <c r="F8" s="105">
        <v>5.1</v>
      </c>
      <c r="G8" s="105">
        <v>5.1</v>
      </c>
      <c r="H8" s="65"/>
      <c r="I8" s="116">
        <f t="shared" ref="I8:I21" si="0">(F8-C8)/C8</f>
        <v>-0.0395480225988701</v>
      </c>
      <c r="J8" s="116">
        <f t="shared" ref="J8:J21" si="1">(G8-D8)/D8</f>
        <v>-0.0395480225988701</v>
      </c>
      <c r="K8" s="116"/>
    </row>
    <row r="9" s="59" customFormat="1" ht="30.75" customHeight="1" spans="1:11">
      <c r="A9" s="64">
        <v>2080502</v>
      </c>
      <c r="B9" s="102" t="s">
        <v>49</v>
      </c>
      <c r="C9" s="103">
        <v>5.31</v>
      </c>
      <c r="D9" s="104">
        <v>5.31</v>
      </c>
      <c r="E9" s="104"/>
      <c r="F9" s="105">
        <v>5.1</v>
      </c>
      <c r="G9" s="105">
        <v>5.1</v>
      </c>
      <c r="H9" s="65"/>
      <c r="I9" s="116">
        <f t="shared" si="0"/>
        <v>-0.0395480225988701</v>
      </c>
      <c r="J9" s="116">
        <f t="shared" si="1"/>
        <v>-0.0395480225988701</v>
      </c>
      <c r="K9" s="116"/>
    </row>
    <row r="10" s="59" customFormat="1" ht="30.75" customHeight="1" spans="1:11">
      <c r="A10" s="64">
        <v>2080505</v>
      </c>
      <c r="B10" s="102" t="s">
        <v>50</v>
      </c>
      <c r="C10" s="103">
        <v>42.73</v>
      </c>
      <c r="D10" s="104">
        <v>42.73</v>
      </c>
      <c r="E10" s="104"/>
      <c r="F10" s="105">
        <v>40.09</v>
      </c>
      <c r="G10" s="105">
        <v>40.09</v>
      </c>
      <c r="H10" s="65"/>
      <c r="I10" s="116">
        <f t="shared" si="0"/>
        <v>-0.0617832904282704</v>
      </c>
      <c r="J10" s="116">
        <f t="shared" si="1"/>
        <v>-0.0617832904282704</v>
      </c>
      <c r="K10" s="116"/>
    </row>
    <row r="11" s="59" customFormat="1" ht="30.75" customHeight="1" spans="1:11">
      <c r="A11" s="106">
        <v>2080506</v>
      </c>
      <c r="B11" s="102" t="s">
        <v>51</v>
      </c>
      <c r="C11" s="107"/>
      <c r="D11" s="108"/>
      <c r="E11" s="108"/>
      <c r="F11" s="105">
        <v>7.1</v>
      </c>
      <c r="G11" s="105">
        <v>7.1</v>
      </c>
      <c r="H11" s="109"/>
      <c r="I11" s="116"/>
      <c r="J11" s="116"/>
      <c r="K11" s="116"/>
    </row>
    <row r="12" customFormat="1" ht="30.75" customHeight="1" spans="1:11">
      <c r="A12" s="64">
        <v>210</v>
      </c>
      <c r="B12" s="110" t="s">
        <v>52</v>
      </c>
      <c r="C12" s="111">
        <v>17.36</v>
      </c>
      <c r="D12" s="108">
        <v>17.36</v>
      </c>
      <c r="E12" s="108"/>
      <c r="F12" s="105">
        <v>16.29</v>
      </c>
      <c r="G12" s="105">
        <v>16.29</v>
      </c>
      <c r="H12" s="67"/>
      <c r="I12" s="116">
        <f t="shared" si="0"/>
        <v>-0.0616359447004608</v>
      </c>
      <c r="J12" s="116">
        <f t="shared" si="1"/>
        <v>-0.0616359447004608</v>
      </c>
      <c r="K12" s="116"/>
    </row>
    <row r="13" customFormat="1" ht="30.75" customHeight="1" spans="1:11">
      <c r="A13" s="64">
        <v>21011</v>
      </c>
      <c r="B13" s="112" t="s">
        <v>53</v>
      </c>
      <c r="C13" s="113">
        <v>17.36</v>
      </c>
      <c r="D13" s="113">
        <v>17.36</v>
      </c>
      <c r="E13" s="113"/>
      <c r="F13" s="105">
        <v>16.29</v>
      </c>
      <c r="G13" s="105">
        <v>16.29</v>
      </c>
      <c r="H13" s="67"/>
      <c r="I13" s="116">
        <f t="shared" si="0"/>
        <v>-0.0616359447004608</v>
      </c>
      <c r="J13" s="116">
        <f t="shared" si="1"/>
        <v>-0.0616359447004608</v>
      </c>
      <c r="K13" s="116"/>
    </row>
    <row r="14" customFormat="1" ht="30.75" customHeight="1" spans="1:11">
      <c r="A14" s="64">
        <v>2101102</v>
      </c>
      <c r="B14" s="102" t="s">
        <v>54</v>
      </c>
      <c r="C14" s="103">
        <v>17.36</v>
      </c>
      <c r="D14" s="113">
        <v>17.36</v>
      </c>
      <c r="E14" s="113"/>
      <c r="F14" s="105">
        <v>16.29</v>
      </c>
      <c r="G14" s="105">
        <v>16.29</v>
      </c>
      <c r="H14" s="67"/>
      <c r="I14" s="116">
        <f t="shared" si="0"/>
        <v>-0.0616359447004608</v>
      </c>
      <c r="J14" s="116">
        <f t="shared" si="1"/>
        <v>-0.0616359447004608</v>
      </c>
      <c r="K14" s="116"/>
    </row>
    <row r="15" customFormat="1" ht="30.75" customHeight="1" spans="1:11">
      <c r="A15" s="64">
        <v>213</v>
      </c>
      <c r="B15" s="112" t="s">
        <v>55</v>
      </c>
      <c r="C15" s="103">
        <v>397.09</v>
      </c>
      <c r="D15" s="113">
        <v>303.28</v>
      </c>
      <c r="E15" s="113">
        <v>93.81</v>
      </c>
      <c r="F15" s="105">
        <f>G15+H15</f>
        <v>346.4</v>
      </c>
      <c r="G15" s="105">
        <v>296.4</v>
      </c>
      <c r="H15" s="105">
        <v>50</v>
      </c>
      <c r="I15" s="116">
        <f t="shared" si="0"/>
        <v>-0.127653680525825</v>
      </c>
      <c r="J15" s="116">
        <f t="shared" si="1"/>
        <v>-0.0226853073067792</v>
      </c>
      <c r="K15" s="116">
        <f>(H15-E15)/E15</f>
        <v>-0.467007781686387</v>
      </c>
    </row>
    <row r="16" customFormat="1" ht="30.75" customHeight="1" spans="1:11">
      <c r="A16" s="64">
        <v>21301</v>
      </c>
      <c r="B16" s="112" t="s">
        <v>56</v>
      </c>
      <c r="C16" s="103">
        <v>397.09</v>
      </c>
      <c r="D16" s="113">
        <v>303.28</v>
      </c>
      <c r="E16" s="113">
        <v>93.81</v>
      </c>
      <c r="F16" s="105">
        <f>G16+H16</f>
        <v>346.4</v>
      </c>
      <c r="G16" s="105">
        <v>296.4</v>
      </c>
      <c r="H16" s="105">
        <v>50</v>
      </c>
      <c r="I16" s="116">
        <f t="shared" si="0"/>
        <v>-0.127653680525825</v>
      </c>
      <c r="J16" s="116">
        <f t="shared" si="1"/>
        <v>-0.0226853073067792</v>
      </c>
      <c r="K16" s="116">
        <f>(H16-E16)/E16</f>
        <v>-0.467007781686387</v>
      </c>
    </row>
    <row r="17" ht="30.75" customHeight="1" spans="1:11">
      <c r="A17" s="64">
        <v>2130104</v>
      </c>
      <c r="B17" s="112" t="s">
        <v>57</v>
      </c>
      <c r="C17" s="103">
        <v>397.09</v>
      </c>
      <c r="D17" s="113">
        <v>303.28</v>
      </c>
      <c r="E17" s="113">
        <v>93.81</v>
      </c>
      <c r="F17" s="105">
        <f>G17+H17</f>
        <v>346.4</v>
      </c>
      <c r="G17" s="105">
        <v>296.4</v>
      </c>
      <c r="H17" s="105">
        <v>50</v>
      </c>
      <c r="I17" s="116">
        <f t="shared" si="0"/>
        <v>-0.127653680525825</v>
      </c>
      <c r="J17" s="116">
        <f t="shared" si="1"/>
        <v>-0.0226853073067792</v>
      </c>
      <c r="K17" s="116">
        <f>(H17-E17)/E17</f>
        <v>-0.467007781686387</v>
      </c>
    </row>
    <row r="18" ht="30.75" customHeight="1" spans="1:11">
      <c r="A18" s="64">
        <v>221</v>
      </c>
      <c r="B18" s="112" t="s">
        <v>58</v>
      </c>
      <c r="C18" s="103">
        <v>32.05</v>
      </c>
      <c r="D18" s="113">
        <v>32.05</v>
      </c>
      <c r="E18" s="113"/>
      <c r="F18" s="105">
        <v>30.07</v>
      </c>
      <c r="G18" s="105">
        <v>30.07</v>
      </c>
      <c r="H18" s="65"/>
      <c r="I18" s="116">
        <f t="shared" si="0"/>
        <v>-0.0617784711388455</v>
      </c>
      <c r="J18" s="116">
        <f t="shared" si="1"/>
        <v>-0.0617784711388455</v>
      </c>
      <c r="K18" s="116"/>
    </row>
    <row r="19" ht="30.75" customHeight="1" spans="1:11">
      <c r="A19" s="64">
        <v>22102</v>
      </c>
      <c r="B19" s="112" t="s">
        <v>59</v>
      </c>
      <c r="C19" s="103">
        <v>32.05</v>
      </c>
      <c r="D19" s="113">
        <v>32.05</v>
      </c>
      <c r="E19" s="113"/>
      <c r="F19" s="105">
        <v>30.07</v>
      </c>
      <c r="G19" s="105">
        <v>30.07</v>
      </c>
      <c r="H19" s="65"/>
      <c r="I19" s="116">
        <f t="shared" si="0"/>
        <v>-0.0617784711388455</v>
      </c>
      <c r="J19" s="116">
        <f t="shared" si="1"/>
        <v>-0.0617784711388455</v>
      </c>
      <c r="K19" s="116"/>
    </row>
    <row r="20" ht="30.75" customHeight="1" spans="1:11">
      <c r="A20" s="64">
        <v>2210201</v>
      </c>
      <c r="B20" s="102" t="s">
        <v>60</v>
      </c>
      <c r="C20" s="103">
        <v>32.05</v>
      </c>
      <c r="D20" s="113">
        <v>32.05</v>
      </c>
      <c r="E20" s="113"/>
      <c r="F20" s="105">
        <v>30.07</v>
      </c>
      <c r="G20" s="105">
        <v>30.07</v>
      </c>
      <c r="H20" s="65"/>
      <c r="I20" s="116">
        <f t="shared" si="0"/>
        <v>-0.0617784711388455</v>
      </c>
      <c r="J20" s="116">
        <f t="shared" si="1"/>
        <v>-0.0617784711388455</v>
      </c>
      <c r="K20" s="116"/>
    </row>
    <row r="21" ht="30.75" customHeight="1" spans="1:11">
      <c r="A21" s="114" t="s">
        <v>77</v>
      </c>
      <c r="B21" s="115"/>
      <c r="C21" s="113">
        <f>C7+C12+C15+C18</f>
        <v>494.54</v>
      </c>
      <c r="D21" s="113">
        <f>D7+D12+D15+D18</f>
        <v>400.73</v>
      </c>
      <c r="E21" s="113">
        <f>E7+E12+E15+E18</f>
        <v>93.81</v>
      </c>
      <c r="F21" s="113">
        <f>G21+H21</f>
        <v>445.05</v>
      </c>
      <c r="G21" s="113">
        <f>G7+G12+G15+G18</f>
        <v>395.05</v>
      </c>
      <c r="H21" s="105">
        <f>H7+H12+H15+H18</f>
        <v>50</v>
      </c>
      <c r="I21" s="116">
        <f t="shared" si="0"/>
        <v>-0.100072794920532</v>
      </c>
      <c r="J21" s="116">
        <f t="shared" si="1"/>
        <v>-0.0141741322087191</v>
      </c>
      <c r="K21" s="116">
        <f>(H21-E21)/E21</f>
        <v>-0.467007781686387</v>
      </c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3" workbookViewId="0">
      <selection activeCell="B45" sqref="B45"/>
    </sheetView>
  </sheetViews>
  <sheetFormatPr defaultColWidth="9" defaultRowHeight="15.6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78</v>
      </c>
      <c r="B1" s="88"/>
      <c r="C1" s="88"/>
    </row>
    <row r="2" ht="44.25" customHeight="1" spans="1:5">
      <c r="A2" s="89" t="s">
        <v>79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80</v>
      </c>
      <c r="B4" s="92" t="s">
        <v>6</v>
      </c>
      <c r="C4" s="92" t="s">
        <v>81</v>
      </c>
    </row>
    <row r="5" ht="22.5" customHeight="1" spans="1:3">
      <c r="A5" s="93" t="s">
        <v>82</v>
      </c>
      <c r="B5" s="93">
        <f>B6+B7+B8+B9+B10+B11+B12+B13+B14+B15+B16</f>
        <v>364.24</v>
      </c>
      <c r="C5" s="93"/>
    </row>
    <row r="6" ht="22.5" customHeight="1" spans="1:3">
      <c r="A6" s="93" t="s">
        <v>83</v>
      </c>
      <c r="B6" s="94">
        <v>143.95</v>
      </c>
      <c r="C6" s="93"/>
    </row>
    <row r="7" ht="22.5" customHeight="1" spans="1:3">
      <c r="A7" s="93" t="s">
        <v>84</v>
      </c>
      <c r="B7" s="93">
        <v>20.79</v>
      </c>
      <c r="C7" s="93"/>
    </row>
    <row r="8" ht="22.5" customHeight="1" spans="1:3">
      <c r="A8" s="93" t="s">
        <v>85</v>
      </c>
      <c r="B8" s="93"/>
      <c r="C8" s="93"/>
    </row>
    <row r="9" ht="22.5" customHeight="1" spans="1:3">
      <c r="A9" s="93" t="s">
        <v>86</v>
      </c>
      <c r="B9" s="94">
        <v>105.76</v>
      </c>
      <c r="C9" s="93"/>
    </row>
    <row r="10" ht="22.5" customHeight="1" spans="1:3">
      <c r="A10" s="93" t="s">
        <v>87</v>
      </c>
      <c r="B10" s="94">
        <v>40.09</v>
      </c>
      <c r="C10" s="93"/>
    </row>
    <row r="11" ht="22.5" customHeight="1" spans="1:3">
      <c r="A11" s="93" t="s">
        <v>88</v>
      </c>
      <c r="B11" s="94">
        <v>7.1</v>
      </c>
      <c r="C11" s="93"/>
    </row>
    <row r="12" ht="22.5" customHeight="1" spans="1:3">
      <c r="A12" s="93" t="s">
        <v>89</v>
      </c>
      <c r="B12" s="94">
        <v>16.29</v>
      </c>
      <c r="C12" s="93"/>
    </row>
    <row r="13" ht="22.5" customHeight="1" spans="1:3">
      <c r="A13" s="93" t="s">
        <v>90</v>
      </c>
      <c r="B13" s="93"/>
      <c r="C13" s="93"/>
    </row>
    <row r="14" ht="22.5" customHeight="1" spans="1:3">
      <c r="A14" s="93" t="s">
        <v>91</v>
      </c>
      <c r="B14" s="94">
        <v>0.19</v>
      </c>
      <c r="C14" s="93"/>
    </row>
    <row r="15" ht="22.5" customHeight="1" spans="1:3">
      <c r="A15" s="93" t="s">
        <v>92</v>
      </c>
      <c r="B15" s="94">
        <v>30.07</v>
      </c>
      <c r="C15" s="93"/>
    </row>
    <row r="16" ht="22.5" customHeight="1" spans="1:3">
      <c r="A16" s="93" t="s">
        <v>93</v>
      </c>
      <c r="B16" s="93"/>
      <c r="C16" s="93"/>
    </row>
    <row r="17" ht="22.5" customHeight="1" spans="1:3">
      <c r="A17" s="93" t="s">
        <v>94</v>
      </c>
      <c r="B17" s="93">
        <v>22.74</v>
      </c>
      <c r="C17" s="93"/>
    </row>
    <row r="18" ht="22.5" customHeight="1" spans="1:3">
      <c r="A18" s="93" t="s">
        <v>95</v>
      </c>
      <c r="B18" s="94">
        <v>3</v>
      </c>
      <c r="C18" s="93"/>
    </row>
    <row r="19" ht="22.5" customHeight="1" spans="1:3">
      <c r="A19" s="93" t="s">
        <v>96</v>
      </c>
      <c r="B19" s="94">
        <v>1.5</v>
      </c>
      <c r="C19" s="93"/>
    </row>
    <row r="20" ht="22.5" customHeight="1" spans="1:3">
      <c r="A20" s="93" t="s">
        <v>97</v>
      </c>
      <c r="B20" s="93"/>
      <c r="C20" s="93"/>
    </row>
    <row r="21" ht="22.5" customHeight="1" spans="1:3">
      <c r="A21" s="93" t="s">
        <v>98</v>
      </c>
      <c r="B21" s="93"/>
      <c r="C21" s="93"/>
    </row>
    <row r="22" ht="22.5" customHeight="1" spans="1:3">
      <c r="A22" s="93" t="s">
        <v>99</v>
      </c>
      <c r="B22" s="93"/>
      <c r="C22" s="93"/>
    </row>
    <row r="23" ht="22.5" customHeight="1" spans="1:3">
      <c r="A23" s="93" t="s">
        <v>100</v>
      </c>
      <c r="B23" s="93"/>
      <c r="C23" s="93"/>
    </row>
    <row r="24" ht="22.5" customHeight="1" spans="1:3">
      <c r="A24" s="93" t="s">
        <v>101</v>
      </c>
      <c r="B24" s="94">
        <v>1.2</v>
      </c>
      <c r="C24" s="93"/>
    </row>
    <row r="25" ht="22.5" customHeight="1" spans="1:3">
      <c r="A25" s="93" t="s">
        <v>102</v>
      </c>
      <c r="B25" s="93"/>
      <c r="C25" s="93"/>
    </row>
    <row r="26" ht="22.5" customHeight="1" spans="1:3">
      <c r="A26" s="93" t="s">
        <v>103</v>
      </c>
      <c r="B26" s="93"/>
      <c r="C26" s="93"/>
    </row>
    <row r="27" ht="22.5" customHeight="1" spans="1:3">
      <c r="A27" s="93" t="s">
        <v>104</v>
      </c>
      <c r="B27" s="94">
        <v>0.2</v>
      </c>
      <c r="C27" s="93"/>
    </row>
    <row r="28" ht="22.5" customHeight="1" spans="1:3">
      <c r="A28" s="93" t="s">
        <v>105</v>
      </c>
      <c r="B28" s="93"/>
      <c r="C28" s="93"/>
    </row>
    <row r="29" ht="22.5" customHeight="1" spans="1:3">
      <c r="A29" s="93" t="s">
        <v>106</v>
      </c>
      <c r="B29" s="93"/>
      <c r="C29" s="93"/>
    </row>
    <row r="30" ht="22.5" customHeight="1" spans="1:3">
      <c r="A30" s="93" t="s">
        <v>107</v>
      </c>
      <c r="B30" s="93"/>
      <c r="C30" s="93"/>
    </row>
    <row r="31" ht="22.5" customHeight="1" spans="1:3">
      <c r="A31" s="93" t="s">
        <v>108</v>
      </c>
      <c r="B31" s="93"/>
      <c r="C31" s="93"/>
    </row>
    <row r="32" ht="22.5" customHeight="1" spans="1:3">
      <c r="A32" s="93" t="s">
        <v>109</v>
      </c>
      <c r="B32" s="93"/>
      <c r="C32" s="93"/>
    </row>
    <row r="33" ht="22.5" customHeight="1" spans="1:3">
      <c r="A33" s="93" t="s">
        <v>110</v>
      </c>
      <c r="B33" s="93"/>
      <c r="C33" s="93"/>
    </row>
    <row r="34" ht="22.5" customHeight="1" spans="1:3">
      <c r="A34" s="93" t="s">
        <v>111</v>
      </c>
      <c r="B34" s="93"/>
      <c r="C34" s="93"/>
    </row>
    <row r="35" ht="22.5" customHeight="1" spans="1:3">
      <c r="A35" s="93" t="s">
        <v>112</v>
      </c>
      <c r="B35" s="93"/>
      <c r="C35" s="93"/>
    </row>
    <row r="36" ht="22.5" customHeight="1" spans="1:3">
      <c r="A36" s="93" t="s">
        <v>113</v>
      </c>
      <c r="B36" s="93"/>
      <c r="C36" s="93"/>
    </row>
    <row r="37" ht="22.5" customHeight="1" spans="1:3">
      <c r="A37" s="93" t="s">
        <v>114</v>
      </c>
      <c r="B37" s="94">
        <v>1</v>
      </c>
      <c r="C37" s="93"/>
    </row>
    <row r="38" ht="22.5" customHeight="1" spans="1:3">
      <c r="A38" s="93" t="s">
        <v>115</v>
      </c>
      <c r="B38" s="93"/>
      <c r="C38" s="93"/>
    </row>
    <row r="39" ht="22.5" customHeight="1" spans="1:3">
      <c r="A39" s="93" t="s">
        <v>116</v>
      </c>
      <c r="B39" s="93"/>
      <c r="C39" s="93"/>
    </row>
    <row r="40" ht="22.5" customHeight="1" spans="1:3">
      <c r="A40" s="93" t="s">
        <v>117</v>
      </c>
      <c r="B40" s="94">
        <v>5.04</v>
      </c>
      <c r="C40" s="93"/>
    </row>
    <row r="41" ht="22.5" customHeight="1" spans="1:3">
      <c r="A41" s="93" t="s">
        <v>118</v>
      </c>
      <c r="B41" s="94">
        <v>1.2</v>
      </c>
      <c r="C41" s="93"/>
    </row>
    <row r="42" ht="22.5" customHeight="1" spans="1:3">
      <c r="A42" s="93" t="s">
        <v>119</v>
      </c>
      <c r="B42" s="94">
        <v>0.85</v>
      </c>
      <c r="C42" s="93"/>
    </row>
    <row r="43" ht="22.5" customHeight="1" spans="1:3">
      <c r="A43" s="93" t="s">
        <v>120</v>
      </c>
      <c r="B43" s="93"/>
      <c r="C43" s="93"/>
    </row>
    <row r="44" ht="22.5" customHeight="1" spans="1:3">
      <c r="A44" s="95" t="s">
        <v>121</v>
      </c>
      <c r="B44" s="94">
        <v>8.75</v>
      </c>
      <c r="C44" s="93"/>
    </row>
    <row r="45" ht="22.5" customHeight="1" spans="1:3">
      <c r="A45" s="93" t="s">
        <v>122</v>
      </c>
      <c r="B45" s="93">
        <f>B47+B50</f>
        <v>8.07</v>
      </c>
      <c r="C45" s="93"/>
    </row>
    <row r="46" ht="22.5" customHeight="1" spans="1:3">
      <c r="A46" s="93" t="s">
        <v>123</v>
      </c>
      <c r="B46" s="93"/>
      <c r="C46" s="93"/>
    </row>
    <row r="47" ht="22.5" customHeight="1" spans="1:3">
      <c r="A47" s="93" t="s">
        <v>124</v>
      </c>
      <c r="B47" s="94">
        <v>5.1</v>
      </c>
      <c r="C47" s="93"/>
    </row>
    <row r="48" ht="22.5" customHeight="1" spans="1:3">
      <c r="A48" s="93" t="s">
        <v>125</v>
      </c>
      <c r="B48" s="93"/>
      <c r="C48" s="93"/>
    </row>
    <row r="49" ht="22.5" customHeight="1" spans="1:3">
      <c r="A49" s="93" t="s">
        <v>126</v>
      </c>
      <c r="B49" s="93"/>
      <c r="C49" s="93"/>
    </row>
    <row r="50" ht="22.5" customHeight="1" spans="1:3">
      <c r="A50" s="93" t="s">
        <v>127</v>
      </c>
      <c r="B50" s="94">
        <v>2.97</v>
      </c>
      <c r="C50" s="93"/>
    </row>
    <row r="51" ht="22.5" customHeight="1" spans="1:3">
      <c r="A51" s="93" t="s">
        <v>128</v>
      </c>
      <c r="B51" s="93"/>
      <c r="C51" s="93"/>
    </row>
    <row r="52" ht="22.5" customHeight="1" spans="1:3">
      <c r="A52" s="93" t="s">
        <v>129</v>
      </c>
      <c r="B52" s="93"/>
      <c r="C52" s="93"/>
    </row>
    <row r="53" ht="22.5" customHeight="1" spans="1:3">
      <c r="A53" s="93" t="s">
        <v>130</v>
      </c>
      <c r="B53" s="93"/>
      <c r="C53" s="93"/>
    </row>
    <row r="54" ht="22.5" customHeight="1" spans="1:3">
      <c r="A54" s="93" t="s">
        <v>131</v>
      </c>
      <c r="B54" s="93"/>
      <c r="C54" s="93"/>
    </row>
    <row r="55" ht="22.5" customHeight="1" spans="1:3">
      <c r="A55" s="93" t="s">
        <v>132</v>
      </c>
      <c r="B55" s="93"/>
      <c r="C55" s="93"/>
    </row>
    <row r="56" ht="22.5" customHeight="1" spans="1:3">
      <c r="A56" s="93" t="s">
        <v>133</v>
      </c>
      <c r="B56" s="93"/>
      <c r="C56" s="93"/>
    </row>
    <row r="57" ht="22.5" customHeight="1" spans="1:3">
      <c r="A57" s="92" t="s">
        <v>77</v>
      </c>
      <c r="B57" s="93">
        <f>B45+B17+B5</f>
        <v>395.05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62" t="s">
        <v>134</v>
      </c>
    </row>
    <row r="2" ht="19.5" customHeight="1" spans="1:2">
      <c r="A2" s="74"/>
      <c r="B2" s="75"/>
    </row>
    <row r="3" ht="30" customHeight="1" spans="1:2">
      <c r="A3" s="76" t="s">
        <v>135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75</v>
      </c>
    </row>
    <row r="6" ht="38.25" customHeight="1" spans="1:2">
      <c r="A6" s="80" t="s">
        <v>136</v>
      </c>
      <c r="B6" s="81">
        <v>1.2</v>
      </c>
    </row>
    <row r="7" ht="38.25" customHeight="1" spans="1:2">
      <c r="A7" s="67" t="s">
        <v>137</v>
      </c>
      <c r="B7" s="67"/>
    </row>
    <row r="8" ht="38.25" customHeight="1" spans="1:2">
      <c r="A8" s="67" t="s">
        <v>138</v>
      </c>
      <c r="B8" s="67"/>
    </row>
    <row r="9" ht="38.25" customHeight="1" spans="1:2">
      <c r="A9" s="82" t="s">
        <v>139</v>
      </c>
      <c r="B9" s="81">
        <v>1.2</v>
      </c>
    </row>
    <row r="10" ht="38.25" customHeight="1" spans="1:2">
      <c r="A10" s="83" t="s">
        <v>140</v>
      </c>
      <c r="B10" s="81">
        <v>1.2</v>
      </c>
    </row>
    <row r="11" ht="38.25" customHeight="1" spans="1:2">
      <c r="A11" s="84" t="s">
        <v>141</v>
      </c>
      <c r="B11" s="85"/>
    </row>
    <row r="12" ht="91.5" customHeight="1" spans="1:2">
      <c r="A12" s="86" t="s">
        <v>142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0.8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143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144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74</v>
      </c>
      <c r="D5" s="63"/>
      <c r="E5" s="63"/>
      <c r="F5" s="63" t="s">
        <v>75</v>
      </c>
      <c r="G5" s="63"/>
      <c r="H5" s="63"/>
      <c r="I5" s="63" t="s">
        <v>145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61</v>
      </c>
      <c r="D6" s="63" t="s">
        <v>64</v>
      </c>
      <c r="E6" s="63" t="s">
        <v>65</v>
      </c>
      <c r="F6" s="63" t="s">
        <v>61</v>
      </c>
      <c r="G6" s="63" t="s">
        <v>64</v>
      </c>
      <c r="H6" s="63" t="s">
        <v>65</v>
      </c>
      <c r="I6" s="63" t="s">
        <v>61</v>
      </c>
      <c r="J6" s="63" t="s">
        <v>64</v>
      </c>
      <c r="K6" s="63" t="s">
        <v>65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66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G6" sqref="G6:H6"/>
    </sheetView>
  </sheetViews>
  <sheetFormatPr defaultColWidth="9" defaultRowHeight="15.6" outlineLevelCol="7"/>
  <cols>
    <col min="1" max="1" width="25.25" customWidth="1"/>
    <col min="2" max="7" width="11.75" customWidth="1"/>
    <col min="8" max="8" width="26.125" customWidth="1"/>
  </cols>
  <sheetData>
    <row r="1" ht="17.4" spans="1:6">
      <c r="A1" s="44" t="s">
        <v>146</v>
      </c>
      <c r="B1" s="45"/>
      <c r="C1" s="45"/>
      <c r="D1" s="45"/>
      <c r="E1" s="45"/>
      <c r="F1" s="45"/>
    </row>
    <row r="2" ht="22.2" spans="1:8">
      <c r="A2" s="46" t="s">
        <v>147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148</v>
      </c>
      <c r="B4" s="51" t="s">
        <v>149</v>
      </c>
      <c r="C4" s="52" t="s">
        <v>150</v>
      </c>
      <c r="D4" s="52"/>
      <c r="E4" s="53" t="s">
        <v>151</v>
      </c>
      <c r="F4" s="10" t="s">
        <v>152</v>
      </c>
      <c r="G4" s="53" t="s">
        <v>153</v>
      </c>
      <c r="H4" s="53" t="s">
        <v>154</v>
      </c>
    </row>
    <row r="5" ht="21" customHeight="1" spans="1:8">
      <c r="A5" s="50"/>
      <c r="B5" s="51"/>
      <c r="C5" s="10" t="s">
        <v>155</v>
      </c>
      <c r="D5" s="10" t="s">
        <v>156</v>
      </c>
      <c r="E5" s="53"/>
      <c r="F5" s="10"/>
      <c r="G5" s="53"/>
      <c r="H5" s="53"/>
    </row>
    <row r="6" ht="34" customHeight="1" spans="1:8">
      <c r="A6" s="54" t="s">
        <v>66</v>
      </c>
      <c r="B6" s="55">
        <v>50</v>
      </c>
      <c r="C6" s="55">
        <v>50</v>
      </c>
      <c r="D6" s="55"/>
      <c r="E6" s="56" t="s">
        <v>57</v>
      </c>
      <c r="F6" s="57" t="s">
        <v>157</v>
      </c>
      <c r="G6" s="54" t="s">
        <v>158</v>
      </c>
      <c r="H6" s="54" t="s">
        <v>159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2021-05-20T03:19:37Z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4D16FDC116274ADFA6DDCFC2D8D83705</vt:lpwstr>
  </property>
</Properties>
</file>