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 firstSheet="6" activeTab="6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<sst xmlns="http://schemas.openxmlformats.org/spreadsheetml/2006/main" count="417" uniqueCount="209">
  <si>
    <t>表1</t>
  </si>
  <si>
    <t>孝义市中医院2021年部门收支总表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</si>
  <si>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</si>
  <si>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</si>
  <si>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</si>
  <si>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</si>
  <si>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</si>
  <si>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</si>
  <si>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</si>
  <si>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</si>
  <si>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</si>
  <si>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</si>
  <si>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</si>
  <si>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</si>
  <si>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</si>
  <si>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</si>
  <si>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</si>
  <si>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</si>
  <si>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</si>
  <si>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</si>
  <si>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</si>
  <si>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</si>
  <si>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</si>
  <si>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</si>
  <si>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</si>
  <si>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</si>
  <si>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</si>
  <si>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</si>
  <si>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</si>
  <si>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</si>
  <si>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</si>
  <si>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</si>
  <si>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</si>
  <si>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</si>
  <si>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</si>
  <si>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</si>
  <si>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</si>
  <si>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</si>
  <si>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</si>
  <si>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孝义市中医院2021年部门收入总表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</si>
  <si>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</si>
  <si>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</si>
  <si>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</si>
  <si>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</si>
  <si>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</si>
  <si>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</si>
  <si>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</si>
  <si>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</si>
  <si>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</si>
  <si>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</si>
  <si>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</si>
  <si>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</si>
  <si>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  孝义市中医院事业</t>
  </si>
  <si>
    <t xml:space="preserve">      孝义市中医院差额</t>
  </si>
  <si>
    <t xml:space="preserve">  20806</t>
  </si>
  <si>
    <t xml:space="preserve">    机关事业单位职业年金缴费支出</t>
  </si>
  <si>
    <t xml:space="preserve">   2080506</t>
  </si>
  <si>
    <t>210</t>
  </si>
  <si>
    <t>卫生健康支出</t>
  </si>
  <si>
    <t xml:space="preserve">  21002</t>
  </si>
  <si>
    <t xml:space="preserve">  公立医院</t>
  </si>
  <si>
    <t xml:space="preserve">    2100202</t>
  </si>
  <si>
    <t xml:space="preserve">    中医（民族）医院</t>
  </si>
  <si>
    <t xml:space="preserve">  21004</t>
  </si>
  <si>
    <t xml:space="preserve">  公共卫生</t>
  </si>
  <si>
    <t xml:space="preserve">    2100409</t>
  </si>
  <si>
    <t xml:space="preserve">    重大公共卫生服务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</si>
  <si>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</si>
  <si>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</si>
  <si>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</si>
  <si>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</si>
  <si>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</si>
  <si>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</si>
  <si>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</si>
  <si>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</si>
  <si>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</si>
  <si>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</si>
  <si>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</si>
  <si>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</si>
  <si>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孝义市中医院2021年部门支出总表</t>
  </si>
  <si>
    <t>基本支出</t>
  </si>
  <si>
    <t>项目支出</t>
  </si>
  <si>
    <t>208</t>
  </si>
  <si>
    <t xml:space="preserve">    2080506</t>
  </si>
  <si>
    <t>表4</t>
  </si>
  <si>
    <t>孝义市中医院2021年财政拨款收支总表</t>
  </si>
  <si>
    <t>小计</t>
  </si>
  <si>
    <t>政府性基金预算</t>
  </si>
  <si>
    <t>十五、资源勘探信息等支出</t>
  </si>
  <si>
    <t>表5</t>
  </si>
  <si>
    <t>孝义市中医院2021年一般公共预算支出表</t>
  </si>
  <si>
    <t>2020年预算数</t>
  </si>
  <si>
    <t>2021年预算数</t>
  </si>
  <si>
    <t>2021年预算数比2020年预算数增减%</t>
  </si>
  <si>
    <t>合计</t>
  </si>
  <si>
    <t xml:space="preserve">  21006</t>
  </si>
  <si>
    <t>中医药</t>
  </si>
  <si>
    <t xml:space="preserve">    2100601</t>
  </si>
  <si>
    <t xml:space="preserve">    中医（民族）医药专项</t>
  </si>
  <si>
    <t>表6</t>
  </si>
  <si>
    <t>孝义市中医院2021年一般公共预算基本支出经济科目表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</si>
  <si>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</si>
  <si>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</si>
  <si>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</si>
  <si>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</si>
  <si>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</si>
  <si>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</si>
  <si>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</si>
  <si>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</si>
  <si>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</si>
  <si>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</si>
  <si>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</si>
  <si>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</si>
  <si>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</si>
  <si>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</si>
  <si>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</si>
  <si>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</si>
  <si>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</si>
  <si>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</si>
  <si>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</si>
  <si>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</si>
  <si>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</si>
  <si>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</si>
  <si>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</si>
  <si>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</si>
  <si>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</si>
  <si>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</si>
  <si>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</si>
  <si>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</si>
  <si>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</si>
  <si>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</si>
  <si>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</si>
  <si>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</si>
  <si>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</si>
  <si>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</si>
  <si>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</si>
  <si>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</si>
  <si>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</si>
  <si>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</si>
  <si>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</si>
  <si>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</si>
  <si>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</si>
  <si>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</si>
  <si>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</si>
  <si>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</si>
  <si>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</si>
  <si>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</si>
  <si>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</si>
  <si>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</si>
  <si>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</si>
  <si>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</si>
  <si>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</si>
  <si>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</si>
  <si>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</si>
  <si>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</si>
  <si>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 xml:space="preserve">    资本性支出（一）</t>
  </si>
  <si>
    <t xml:space="preserve">    资本性支出（二）</t>
  </si>
  <si>
    <t>合     计</t>
  </si>
  <si>
    <t>表7</t>
  </si>
  <si>
    <t>孝义市中医院2021年一般公共预算“三公”经费支出情况统计表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</si>
  <si>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</si>
  <si>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</si>
  <si>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</si>
  <si>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</si>
  <si>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</si>
  <si>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</si>
  <si>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</si>
  <si>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</si>
  <si>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孝义市中医院2021年政府性基金预算支出表</t>
  </si>
  <si>
    <t>2021年预算比2020年预算数增减</t>
  </si>
  <si>
    <t>xxx(类级科目)</t>
  </si>
  <si>
    <t>xxxxx(款级科目)</t>
  </si>
  <si>
    <t>xxxxxxx(项级科目)</t>
  </si>
  <si>
    <t>……</t>
  </si>
  <si>
    <t>表9</t>
  </si>
  <si>
    <t>孝义市中医院2021年一般公共预算重点项目绩效目标表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</si>
  <si>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</si>
  <si>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</si>
  <si>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</si>
  <si>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</si>
  <si>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</si>
  <si>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</si>
  <si>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</si>
  <si>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</si>
  <si>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</si>
  <si>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</si>
  <si>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</si>
  <si>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孝义市中医院2021年政府采购预算表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</si>
  <si>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</si>
  <si>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</si>
  <si>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</si>
  <si>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</si>
  <si>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</si>
  <si>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</si>
  <si>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</si>
  <si>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</si>
  <si>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</si>
  <si>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</si>
  <si>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</si>
  <si>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</si>
  <si>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</si>
  <si>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</si>
  <si>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</si>
  <si>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</si>
  <si>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孝义市中医院2021年政府购买服务支出预算表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</si>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</sst>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8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4" borderId="1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30" fillId="17" borderId="14" applyNumberFormat="0" applyAlignment="0" applyProtection="0">
      <alignment vertical="center"/>
    </xf>
    <xf numFmtId="0" fontId="28" fillId="24" borderId="1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 applyProtection="0"/>
  </cellStyleXfs>
  <cellXfs count="12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15" workbookViewId="0">
      <selection activeCell="G17" sqref="G17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5"/>
      <c r="E1" s="105"/>
      <c r="F1" s="105"/>
      <c r="G1" s="105"/>
      <c r="H1" s="106"/>
    </row>
    <row r="2" ht="18.75" customHeight="1" spans="1:8">
      <c r="A2" s="107"/>
      <c r="B2" s="107"/>
      <c r="C2" s="107"/>
      <c r="D2" s="105"/>
      <c r="E2" s="105"/>
      <c r="F2" s="105"/>
      <c r="G2" s="105"/>
      <c r="H2" s="106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8"/>
      <c r="B4" s="108"/>
      <c r="C4" s="108"/>
      <c r="D4" s="108"/>
      <c r="E4" s="108"/>
      <c r="F4" s="108"/>
      <c r="G4" s="108"/>
      <c r="H4" s="78" t="s">
        <v>2</v>
      </c>
    </row>
    <row r="5" ht="24" customHeight="1" spans="1:8">
      <c r="A5" s="123" t="s">
        <v>3</v>
      </c>
      <c r="B5" s="63"/>
      <c r="C5" s="63"/>
      <c r="D5" s="63"/>
      <c r="E5" s="123" t="s">
        <v>4</v>
      </c>
      <c r="F5" s="63"/>
      <c r="G5" s="63"/>
      <c r="H5" s="63"/>
    </row>
    <row r="6" ht="24" customHeight="1" spans="1:8">
      <c r="A6" s="124" t="s">
        <v>5</v>
      </c>
      <c r="B6" s="110" t="s">
        <v>6</v>
      </c>
      <c r="C6" s="119"/>
      <c r="D6" s="111"/>
      <c r="E6" s="114" t="s">
        <v>7</v>
      </c>
      <c r="F6" s="110" t="s">
        <v>6</v>
      </c>
      <c r="G6" s="119"/>
      <c r="H6" s="111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1232.81</v>
      </c>
      <c r="C8" s="67">
        <v>1720.38</v>
      </c>
      <c r="D8" s="103">
        <f>(C8-B8)/B8</f>
        <v>0.395494845109952</v>
      </c>
      <c r="E8" s="65" t="s">
        <v>12</v>
      </c>
      <c r="F8" s="65"/>
      <c r="G8" s="65"/>
      <c r="H8" s="103"/>
    </row>
    <row r="9" ht="24" customHeight="1" spans="1:8">
      <c r="A9" s="67" t="s">
        <v>13</v>
      </c>
      <c r="B9" s="67"/>
      <c r="C9" s="67"/>
      <c r="D9" s="103"/>
      <c r="E9" s="65" t="s">
        <v>14</v>
      </c>
      <c r="F9" s="65"/>
      <c r="G9" s="65"/>
      <c r="H9" s="103"/>
    </row>
    <row r="10" ht="24" customHeight="1" spans="1:8">
      <c r="A10" s="67" t="s">
        <v>15</v>
      </c>
      <c r="B10" s="67"/>
      <c r="C10" s="67"/>
      <c r="D10" s="103"/>
      <c r="E10" s="65" t="s">
        <v>16</v>
      </c>
      <c r="F10" s="65"/>
      <c r="G10" s="65"/>
      <c r="H10" s="103"/>
    </row>
    <row r="11" ht="24" customHeight="1" spans="1:8">
      <c r="A11" s="67" t="s">
        <v>17</v>
      </c>
      <c r="B11" s="67"/>
      <c r="C11" s="67"/>
      <c r="D11" s="103"/>
      <c r="E11" s="67" t="s">
        <v>18</v>
      </c>
      <c r="F11" s="67"/>
      <c r="G11" s="67"/>
      <c r="H11" s="103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103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103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103"/>
    </row>
    <row r="15" ht="24" customHeight="1" spans="1:8">
      <c r="A15" s="67"/>
      <c r="B15" s="67"/>
      <c r="C15" s="67"/>
      <c r="D15" s="67"/>
      <c r="E15" s="67" t="s">
        <v>22</v>
      </c>
      <c r="F15" s="120">
        <v>213.52</v>
      </c>
      <c r="G15" s="120">
        <v>215.87</v>
      </c>
      <c r="H15" s="103">
        <f>(G15-F15)/F15</f>
        <v>0.0110059947545897</v>
      </c>
    </row>
    <row r="16" ht="24" customHeight="1" spans="1:8">
      <c r="A16" s="67"/>
      <c r="B16" s="67"/>
      <c r="C16" s="67"/>
      <c r="D16" s="67"/>
      <c r="E16" s="65" t="s">
        <v>23</v>
      </c>
      <c r="F16" s="121">
        <v>1018.62</v>
      </c>
      <c r="G16" s="121">
        <v>1503.83</v>
      </c>
      <c r="H16" s="103">
        <f>(G16-F16)/F16</f>
        <v>0.476340539160825</v>
      </c>
    </row>
    <row r="17" ht="24" customHeight="1" spans="1:8">
      <c r="A17" s="67"/>
      <c r="B17" s="67"/>
      <c r="C17" s="67"/>
      <c r="D17" s="67"/>
      <c r="E17" s="65" t="s">
        <v>24</v>
      </c>
      <c r="F17" s="122"/>
      <c r="G17" s="122"/>
      <c r="H17" s="103"/>
    </row>
    <row r="18" ht="24" customHeight="1" spans="1:8">
      <c r="A18" s="67"/>
      <c r="B18" s="67"/>
      <c r="C18" s="67"/>
      <c r="D18" s="67"/>
      <c r="E18" s="67" t="s">
        <v>25</v>
      </c>
      <c r="F18" s="120"/>
      <c r="G18" s="120"/>
      <c r="H18" s="103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103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03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03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03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03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03"/>
    </row>
    <row r="25" ht="24" customHeight="1" spans="1:8">
      <c r="A25" s="67"/>
      <c r="B25" s="67"/>
      <c r="C25" s="67"/>
      <c r="D25" s="67"/>
      <c r="E25" s="67" t="s">
        <v>32</v>
      </c>
      <c r="F25" s="67">
        <v>0.67</v>
      </c>
      <c r="G25" s="67">
        <v>0.68</v>
      </c>
      <c r="H25" s="103">
        <f>(G25-F25)/F25</f>
        <v>0.0149253731343284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103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03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103"/>
    </row>
    <row r="29" ht="24" customHeight="1" spans="1:8">
      <c r="A29" s="63" t="s">
        <v>36</v>
      </c>
      <c r="B29" s="63">
        <v>1232.81</v>
      </c>
      <c r="C29" s="63">
        <f>SUM(C8:C11)</f>
        <v>1720.38</v>
      </c>
      <c r="D29" s="103">
        <f>(C29-B29)/B29</f>
        <v>0.395494845109952</v>
      </c>
      <c r="E29" s="63" t="s">
        <v>37</v>
      </c>
      <c r="F29" s="63">
        <v>1232.81</v>
      </c>
      <c r="G29" s="63">
        <f>SUM(G8:G28)</f>
        <v>1720.38</v>
      </c>
      <c r="H29" s="103">
        <f>(G29-F29)/F29</f>
        <v>0.395494845109952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G9" sqref="G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188</v>
      </c>
      <c r="B4" s="31" t="s">
        <v>189</v>
      </c>
      <c r="C4" s="31" t="s">
        <v>190</v>
      </c>
      <c r="D4" s="31" t="s">
        <v>191</v>
      </c>
      <c r="E4" s="8" t="s">
        <v>192</v>
      </c>
      <c r="F4" s="8"/>
      <c r="G4" s="8"/>
      <c r="H4" s="8"/>
      <c r="I4" s="8"/>
      <c r="J4" s="8"/>
      <c r="K4" s="8"/>
      <c r="L4" s="8"/>
      <c r="M4" s="8"/>
      <c r="N4" s="40" t="s">
        <v>193</v>
      </c>
    </row>
    <row r="5" ht="37.5" customHeight="1" spans="1:14">
      <c r="A5" s="9"/>
      <c r="B5" s="31"/>
      <c r="C5" s="31"/>
      <c r="D5" s="31"/>
      <c r="E5" s="10" t="s">
        <v>194</v>
      </c>
      <c r="F5" s="8" t="s">
        <v>41</v>
      </c>
      <c r="G5" s="8"/>
      <c r="H5" s="8"/>
      <c r="I5" s="8"/>
      <c r="J5" s="41"/>
      <c r="K5" s="41"/>
      <c r="L5" s="23" t="s">
        <v>195</v>
      </c>
      <c r="M5" s="23" t="s">
        <v>196</v>
      </c>
      <c r="N5" s="42"/>
    </row>
    <row r="6" ht="78.75" customHeight="1" spans="1:14">
      <c r="A6" s="13"/>
      <c r="B6" s="31"/>
      <c r="C6" s="31"/>
      <c r="D6" s="31"/>
      <c r="E6" s="10"/>
      <c r="F6" s="14" t="s">
        <v>197</v>
      </c>
      <c r="G6" s="10" t="s">
        <v>198</v>
      </c>
      <c r="H6" s="10" t="s">
        <v>199</v>
      </c>
      <c r="I6" s="10" t="s">
        <v>200</v>
      </c>
      <c r="J6" s="10" t="s">
        <v>201</v>
      </c>
      <c r="K6" s="24" t="s">
        <v>202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1" workbookViewId="0">
      <selection activeCell="L34" sqref="L3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205</v>
      </c>
      <c r="B4" s="7" t="s">
        <v>206</v>
      </c>
      <c r="C4" s="8" t="s">
        <v>192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194</v>
      </c>
      <c r="D5" s="11" t="s">
        <v>207</v>
      </c>
      <c r="E5" s="12"/>
      <c r="F5" s="12"/>
      <c r="G5" s="12"/>
      <c r="H5" s="12"/>
      <c r="I5" s="22"/>
      <c r="J5" s="23" t="s">
        <v>195</v>
      </c>
      <c r="K5" s="23" t="s">
        <v>196</v>
      </c>
      <c r="L5" s="9"/>
    </row>
    <row r="6" ht="81" customHeight="1" spans="1:12">
      <c r="A6" s="13"/>
      <c r="B6" s="13"/>
      <c r="C6" s="10"/>
      <c r="D6" s="14" t="s">
        <v>197</v>
      </c>
      <c r="E6" s="10" t="s">
        <v>198</v>
      </c>
      <c r="F6" s="10" t="s">
        <v>199</v>
      </c>
      <c r="G6" s="10" t="s">
        <v>200</v>
      </c>
      <c r="H6" s="10" t="s">
        <v>201</v>
      </c>
      <c r="I6" s="24" t="s">
        <v>208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workbookViewId="0">
      <pane ySplit="5" topLeftCell="A27" activePane="bottomLeft" state="frozen"/>
      <selection/>
      <selection pane="bottomLeft" activeCell="F27" sqref="F27"/>
    </sheetView>
  </sheetViews>
  <sheetFormatPr defaultColWidth="6.875" defaultRowHeight="11.25" outlineLevelCol="6"/>
  <cols>
    <col min="1" max="1" width="20.625" style="60" customWidth="1"/>
    <col min="2" max="2" width="40.3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96">
        <v>208</v>
      </c>
      <c r="B6" s="96" t="s">
        <v>47</v>
      </c>
      <c r="C6" s="98">
        <f>SUM(D6:G6)</f>
        <v>215.87</v>
      </c>
      <c r="D6" s="67">
        <v>215.87</v>
      </c>
      <c r="E6" s="72"/>
      <c r="F6" s="72"/>
      <c r="G6" s="72"/>
    </row>
    <row r="7" s="59" customFormat="1" ht="25.5" customHeight="1" spans="1:7">
      <c r="A7" s="67" t="s">
        <v>48</v>
      </c>
      <c r="B7" s="67" t="s">
        <v>49</v>
      </c>
      <c r="C7" s="98">
        <f t="shared" ref="C7:C29" si="0">SUM(D7:G7)</f>
        <v>144.2</v>
      </c>
      <c r="D7" s="117">
        <v>144.2</v>
      </c>
      <c r="E7" s="72"/>
      <c r="F7" s="72"/>
      <c r="G7" s="72"/>
    </row>
    <row r="8" s="59" customFormat="1" ht="25.5" customHeight="1" spans="1:7">
      <c r="A8" s="67" t="s">
        <v>50</v>
      </c>
      <c r="B8" s="96" t="s">
        <v>51</v>
      </c>
      <c r="C8" s="98">
        <f t="shared" si="0"/>
        <v>144.2</v>
      </c>
      <c r="D8" s="117">
        <v>144.2</v>
      </c>
      <c r="E8" s="72"/>
      <c r="F8" s="72"/>
      <c r="G8" s="72"/>
    </row>
    <row r="9" s="59" customFormat="1" ht="25.5" customHeight="1" spans="1:7">
      <c r="A9" s="67" t="s">
        <v>50</v>
      </c>
      <c r="B9" s="96" t="s">
        <v>52</v>
      </c>
      <c r="C9" s="98">
        <f t="shared" si="0"/>
        <v>0.86</v>
      </c>
      <c r="D9" s="72">
        <v>0.86</v>
      </c>
      <c r="E9" s="72"/>
      <c r="F9" s="72"/>
      <c r="G9" s="72"/>
    </row>
    <row r="10" s="59" customFormat="1" ht="25.5" customHeight="1" spans="1:7">
      <c r="A10" s="67" t="s">
        <v>50</v>
      </c>
      <c r="B10" s="96" t="s">
        <v>53</v>
      </c>
      <c r="C10" s="98">
        <f t="shared" si="0"/>
        <v>143.34</v>
      </c>
      <c r="D10" s="72">
        <v>143.34</v>
      </c>
      <c r="E10" s="72"/>
      <c r="F10" s="72"/>
      <c r="G10" s="72"/>
    </row>
    <row r="11" customFormat="1" ht="25.5" customHeight="1" spans="1:7">
      <c r="A11" s="67" t="s">
        <v>54</v>
      </c>
      <c r="B11" s="96" t="s">
        <v>55</v>
      </c>
      <c r="C11" s="98">
        <f t="shared" si="0"/>
        <v>71.67</v>
      </c>
      <c r="D11" s="73">
        <v>71.67</v>
      </c>
      <c r="E11" s="73"/>
      <c r="F11" s="73"/>
      <c r="G11" s="73"/>
    </row>
    <row r="12" customFormat="1" ht="25.5" customHeight="1" spans="1:7">
      <c r="A12" s="67" t="s">
        <v>56</v>
      </c>
      <c r="B12" s="96" t="s">
        <v>53</v>
      </c>
      <c r="C12" s="98">
        <f t="shared" si="0"/>
        <v>71.67</v>
      </c>
      <c r="D12" s="72">
        <v>71.67</v>
      </c>
      <c r="E12" s="67"/>
      <c r="F12" s="67"/>
      <c r="G12" s="67"/>
    </row>
    <row r="13" customFormat="1" ht="25.5" customHeight="1" spans="1:7">
      <c r="A13" s="96" t="s">
        <v>57</v>
      </c>
      <c r="B13" s="96" t="s">
        <v>58</v>
      </c>
      <c r="C13" s="98">
        <f t="shared" si="0"/>
        <v>1503.83</v>
      </c>
      <c r="D13" s="72">
        <v>1503.83</v>
      </c>
      <c r="E13" s="67"/>
      <c r="F13" s="67"/>
      <c r="G13" s="67"/>
    </row>
    <row r="14" customFormat="1" ht="25.5" customHeight="1" spans="1:7">
      <c r="A14" s="67" t="s">
        <v>59</v>
      </c>
      <c r="B14" s="96" t="s">
        <v>60</v>
      </c>
      <c r="C14" s="98">
        <f t="shared" si="0"/>
        <v>1443.75</v>
      </c>
      <c r="D14" s="72">
        <v>1443.75</v>
      </c>
      <c r="E14" s="67"/>
      <c r="F14" s="67"/>
      <c r="G14" s="67"/>
    </row>
    <row r="15" customFormat="1" ht="25.5" customHeight="1" spans="1:7">
      <c r="A15" s="67" t="s">
        <v>61</v>
      </c>
      <c r="B15" s="96" t="s">
        <v>62</v>
      </c>
      <c r="C15" s="98">
        <f t="shared" si="0"/>
        <v>1443.75</v>
      </c>
      <c r="D15" s="72">
        <v>1443.75</v>
      </c>
      <c r="E15" s="67"/>
      <c r="F15" s="67"/>
      <c r="G15" s="67"/>
    </row>
    <row r="16" ht="25.5" customHeight="1" spans="1:7">
      <c r="A16" s="67" t="s">
        <v>61</v>
      </c>
      <c r="B16" s="96" t="s">
        <v>52</v>
      </c>
      <c r="C16" s="98">
        <f t="shared" si="0"/>
        <v>1.71</v>
      </c>
      <c r="D16" s="72">
        <v>1.71</v>
      </c>
      <c r="E16" s="67"/>
      <c r="F16" s="67"/>
      <c r="G16" s="67"/>
    </row>
    <row r="17" ht="25.5" customHeight="1" spans="1:7">
      <c r="A17" s="67" t="s">
        <v>61</v>
      </c>
      <c r="B17" s="96" t="s">
        <v>53</v>
      </c>
      <c r="C17" s="98">
        <f t="shared" si="0"/>
        <v>1442.04</v>
      </c>
      <c r="D17" s="72">
        <v>1442.04</v>
      </c>
      <c r="E17" s="67"/>
      <c r="F17" s="67"/>
      <c r="G17" s="67"/>
    </row>
    <row r="18" ht="25.5" customHeight="1" spans="1:7">
      <c r="A18" s="67" t="s">
        <v>63</v>
      </c>
      <c r="B18" s="96" t="s">
        <v>64</v>
      </c>
      <c r="C18" s="98">
        <f t="shared" si="0"/>
        <v>1.5</v>
      </c>
      <c r="D18" s="117">
        <v>1.5</v>
      </c>
      <c r="E18" s="67"/>
      <c r="F18" s="67"/>
      <c r="G18" s="67"/>
    </row>
    <row r="19" ht="25.5" customHeight="1" spans="1:7">
      <c r="A19" s="67" t="s">
        <v>65</v>
      </c>
      <c r="B19" s="96" t="s">
        <v>66</v>
      </c>
      <c r="C19" s="98">
        <f t="shared" si="0"/>
        <v>1.5</v>
      </c>
      <c r="D19" s="117">
        <v>1.5</v>
      </c>
      <c r="E19" s="118"/>
      <c r="F19" s="118"/>
      <c r="G19" s="118"/>
    </row>
    <row r="20" ht="25.5" customHeight="1" spans="1:7">
      <c r="A20" s="67" t="s">
        <v>65</v>
      </c>
      <c r="B20" s="96" t="s">
        <v>53</v>
      </c>
      <c r="C20" s="98">
        <f t="shared" si="0"/>
        <v>1.5</v>
      </c>
      <c r="D20" s="117">
        <v>1.5</v>
      </c>
      <c r="E20" s="118"/>
      <c r="F20" s="118"/>
      <c r="G20" s="118"/>
    </row>
    <row r="21" ht="25.5" customHeight="1" spans="1:7">
      <c r="A21" s="67" t="s">
        <v>67</v>
      </c>
      <c r="B21" s="96" t="s">
        <v>68</v>
      </c>
      <c r="C21" s="98">
        <f t="shared" si="0"/>
        <v>58.58</v>
      </c>
      <c r="D21" s="117">
        <v>58.58</v>
      </c>
      <c r="E21" s="118"/>
      <c r="F21" s="118"/>
      <c r="G21" s="118"/>
    </row>
    <row r="22" ht="25.5" customHeight="1" spans="1:7">
      <c r="A22" s="67" t="s">
        <v>69</v>
      </c>
      <c r="B22" s="96" t="s">
        <v>70</v>
      </c>
      <c r="C22" s="98">
        <f t="shared" si="0"/>
        <v>58.58</v>
      </c>
      <c r="D22" s="117">
        <v>58.58</v>
      </c>
      <c r="E22" s="118"/>
      <c r="F22" s="118"/>
      <c r="G22" s="118"/>
    </row>
    <row r="23" ht="25.5" customHeight="1" spans="1:7">
      <c r="A23" s="67" t="s">
        <v>69</v>
      </c>
      <c r="B23" s="96" t="s">
        <v>52</v>
      </c>
      <c r="C23" s="98">
        <f t="shared" si="0"/>
        <v>0.35</v>
      </c>
      <c r="D23" s="117">
        <v>0.35</v>
      </c>
      <c r="E23" s="118"/>
      <c r="F23" s="118"/>
      <c r="G23" s="118"/>
    </row>
    <row r="24" ht="25.5" customHeight="1" spans="1:7">
      <c r="A24" s="67" t="s">
        <v>69</v>
      </c>
      <c r="B24" s="96" t="s">
        <v>53</v>
      </c>
      <c r="C24" s="98">
        <f t="shared" si="0"/>
        <v>58.23</v>
      </c>
      <c r="D24" s="117">
        <v>58.23</v>
      </c>
      <c r="E24" s="118"/>
      <c r="F24" s="118"/>
      <c r="G24" s="118"/>
    </row>
    <row r="25" ht="25.5" customHeight="1" spans="1:7">
      <c r="A25" s="96" t="s">
        <v>71</v>
      </c>
      <c r="B25" s="96" t="s">
        <v>72</v>
      </c>
      <c r="C25" s="98">
        <f t="shared" si="0"/>
        <v>0.68</v>
      </c>
      <c r="D25" s="117">
        <v>0.68</v>
      </c>
      <c r="E25" s="118"/>
      <c r="F25" s="118"/>
      <c r="G25" s="118"/>
    </row>
    <row r="26" ht="25.5" customHeight="1" spans="1:7">
      <c r="A26" s="67" t="s">
        <v>73</v>
      </c>
      <c r="B26" s="96" t="s">
        <v>74</v>
      </c>
      <c r="C26" s="98">
        <f t="shared" si="0"/>
        <v>0.68</v>
      </c>
      <c r="D26" s="117">
        <v>0.68</v>
      </c>
      <c r="E26" s="118"/>
      <c r="F26" s="118"/>
      <c r="G26" s="118"/>
    </row>
    <row r="27" ht="25.5" customHeight="1" spans="1:7">
      <c r="A27" s="67" t="s">
        <v>75</v>
      </c>
      <c r="B27" s="96" t="s">
        <v>76</v>
      </c>
      <c r="C27" s="98">
        <f t="shared" si="0"/>
        <v>0.68</v>
      </c>
      <c r="D27" s="117">
        <v>0.68</v>
      </c>
      <c r="E27" s="118"/>
      <c r="F27" s="118"/>
      <c r="G27" s="118"/>
    </row>
    <row r="28" ht="25.5" customHeight="1" spans="1:7">
      <c r="A28" s="67" t="s">
        <v>75</v>
      </c>
      <c r="B28" s="96" t="s">
        <v>52</v>
      </c>
      <c r="C28" s="98">
        <f t="shared" si="0"/>
        <v>0.68</v>
      </c>
      <c r="D28" s="117">
        <v>0.68</v>
      </c>
      <c r="E28" s="118"/>
      <c r="F28" s="118"/>
      <c r="G28" s="118"/>
    </row>
    <row r="29" ht="25.5" customHeight="1" spans="1:7">
      <c r="A29" s="63" t="s">
        <v>77</v>
      </c>
      <c r="B29" s="63"/>
      <c r="C29" s="98">
        <f t="shared" si="0"/>
        <v>1720.38</v>
      </c>
      <c r="D29" s="72">
        <f>D6+D13+D25</f>
        <v>1720.38</v>
      </c>
      <c r="E29" s="63"/>
      <c r="F29" s="63"/>
      <c r="G29" s="6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topLeftCell="A18" workbookViewId="0">
      <selection activeCell="E33" sqref="E33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3" width="24.625" style="60" customWidth="1"/>
    <col min="4" max="5" width="24.125" style="60" customWidth="1"/>
    <col min="6" max="16384" width="6.875" style="60"/>
  </cols>
  <sheetData>
    <row r="1" ht="16.5" customHeight="1" spans="1:5">
      <c r="A1" s="44" t="s">
        <v>78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79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40</v>
      </c>
      <c r="B5" s="111"/>
      <c r="C5" s="112" t="s">
        <v>37</v>
      </c>
      <c r="D5" s="112" t="s">
        <v>80</v>
      </c>
      <c r="E5" s="112" t="s">
        <v>81</v>
      </c>
    </row>
    <row r="6" s="59" customFormat="1" ht="27.75" customHeight="1" spans="1:5">
      <c r="A6" s="63" t="s">
        <v>45</v>
      </c>
      <c r="B6" s="63" t="s">
        <v>46</v>
      </c>
      <c r="C6" s="113"/>
      <c r="D6" s="113"/>
      <c r="E6" s="113"/>
    </row>
    <row r="7" s="59" customFormat="1" ht="30" customHeight="1" spans="1:5">
      <c r="A7" s="96" t="s">
        <v>82</v>
      </c>
      <c r="B7" s="96" t="s">
        <v>47</v>
      </c>
      <c r="C7" s="98">
        <f>D7+E7</f>
        <v>215.87</v>
      </c>
      <c r="D7" s="98">
        <f>D8+D12</f>
        <v>215.87</v>
      </c>
      <c r="E7" s="98"/>
    </row>
    <row r="8" s="59" customFormat="1" ht="30" customHeight="1" spans="1:5">
      <c r="A8" s="96" t="s">
        <v>48</v>
      </c>
      <c r="B8" s="96" t="s">
        <v>49</v>
      </c>
      <c r="C8" s="98">
        <f t="shared" ref="C8:C30" si="0">D8+E8</f>
        <v>144.2</v>
      </c>
      <c r="D8" s="98">
        <v>144.2</v>
      </c>
      <c r="E8" s="98"/>
    </row>
    <row r="9" s="59" customFormat="1" ht="30" customHeight="1" spans="1:5">
      <c r="A9" s="96" t="s">
        <v>50</v>
      </c>
      <c r="B9" s="97" t="s">
        <v>51</v>
      </c>
      <c r="C9" s="98">
        <f t="shared" si="0"/>
        <v>144.2</v>
      </c>
      <c r="D9" s="98">
        <v>144.2</v>
      </c>
      <c r="E9" s="98"/>
    </row>
    <row r="10" s="59" customFormat="1" ht="30" customHeight="1" spans="1:5">
      <c r="A10" s="96" t="s">
        <v>50</v>
      </c>
      <c r="B10" s="96" t="s">
        <v>52</v>
      </c>
      <c r="C10" s="98">
        <f t="shared" si="0"/>
        <v>0.86</v>
      </c>
      <c r="D10" s="98">
        <v>0.86</v>
      </c>
      <c r="E10" s="98"/>
    </row>
    <row r="11" customFormat="1" ht="30" customHeight="1" spans="1:5">
      <c r="A11" s="96" t="s">
        <v>50</v>
      </c>
      <c r="B11" s="96" t="s">
        <v>53</v>
      </c>
      <c r="C11" s="98">
        <f t="shared" si="0"/>
        <v>143.34</v>
      </c>
      <c r="D11" s="98">
        <v>143.34</v>
      </c>
      <c r="E11" s="98"/>
    </row>
    <row r="12" customFormat="1" ht="30" customHeight="1" spans="1:5">
      <c r="A12" s="96" t="s">
        <v>54</v>
      </c>
      <c r="B12" s="96" t="s">
        <v>55</v>
      </c>
      <c r="C12" s="98">
        <f t="shared" si="0"/>
        <v>71.67</v>
      </c>
      <c r="D12" s="98">
        <v>71.67</v>
      </c>
      <c r="E12" s="98"/>
    </row>
    <row r="13" customFormat="1" ht="30" customHeight="1" spans="1:5">
      <c r="A13" s="96" t="s">
        <v>83</v>
      </c>
      <c r="B13" s="96" t="s">
        <v>53</v>
      </c>
      <c r="C13" s="98">
        <f t="shared" si="0"/>
        <v>71.67</v>
      </c>
      <c r="D13" s="98">
        <v>71.67</v>
      </c>
      <c r="E13" s="98"/>
    </row>
    <row r="14" ht="30" customHeight="1" spans="1:5">
      <c r="A14" s="96" t="s">
        <v>57</v>
      </c>
      <c r="B14" s="96" t="s">
        <v>58</v>
      </c>
      <c r="C14" s="98">
        <f t="shared" si="0"/>
        <v>1503.83</v>
      </c>
      <c r="D14" s="98">
        <f>D15+D19+D22</f>
        <v>1101.33</v>
      </c>
      <c r="E14" s="98">
        <f>E15+E19+E22</f>
        <v>402.5</v>
      </c>
    </row>
    <row r="15" ht="30" customHeight="1" spans="1:5">
      <c r="A15" s="96" t="s">
        <v>59</v>
      </c>
      <c r="B15" s="96" t="s">
        <v>60</v>
      </c>
      <c r="C15" s="98">
        <f t="shared" si="0"/>
        <v>1443.75</v>
      </c>
      <c r="D15" s="98">
        <v>1042.75</v>
      </c>
      <c r="E15" s="98">
        <v>401</v>
      </c>
    </row>
    <row r="16" ht="30" customHeight="1" spans="1:5">
      <c r="A16" s="96" t="s">
        <v>61</v>
      </c>
      <c r="B16" s="96" t="s">
        <v>62</v>
      </c>
      <c r="C16" s="98">
        <f t="shared" si="0"/>
        <v>1443.75</v>
      </c>
      <c r="D16" s="98">
        <v>1042.75</v>
      </c>
      <c r="E16" s="98">
        <v>401</v>
      </c>
    </row>
    <row r="17" ht="30" customHeight="1" spans="1:5">
      <c r="A17" s="96" t="s">
        <v>61</v>
      </c>
      <c r="B17" s="96" t="s">
        <v>52</v>
      </c>
      <c r="C17" s="98">
        <f t="shared" si="0"/>
        <v>1.71</v>
      </c>
      <c r="D17" s="98">
        <v>1.71</v>
      </c>
      <c r="E17" s="98"/>
    </row>
    <row r="18" ht="30" customHeight="1" spans="1:5">
      <c r="A18" s="96" t="s">
        <v>61</v>
      </c>
      <c r="B18" s="96" t="s">
        <v>53</v>
      </c>
      <c r="C18" s="98">
        <f t="shared" si="0"/>
        <v>1442.04</v>
      </c>
      <c r="D18" s="98">
        <v>1041.04</v>
      </c>
      <c r="E18" s="98">
        <v>401</v>
      </c>
    </row>
    <row r="19" ht="30" customHeight="1" spans="1:5">
      <c r="A19" s="96" t="s">
        <v>63</v>
      </c>
      <c r="B19" s="96" t="s">
        <v>64</v>
      </c>
      <c r="C19" s="98">
        <v>1.5</v>
      </c>
      <c r="D19" s="98"/>
      <c r="E19" s="98">
        <v>1.5</v>
      </c>
    </row>
    <row r="20" ht="30" customHeight="1" spans="1:5">
      <c r="A20" s="96" t="s">
        <v>65</v>
      </c>
      <c r="B20" s="96" t="s">
        <v>66</v>
      </c>
      <c r="C20" s="98">
        <f t="shared" si="0"/>
        <v>1.5</v>
      </c>
      <c r="D20" s="98"/>
      <c r="E20" s="98">
        <v>1.5</v>
      </c>
    </row>
    <row r="21" ht="30" customHeight="1" spans="1:5">
      <c r="A21" s="96" t="s">
        <v>65</v>
      </c>
      <c r="B21" s="96" t="s">
        <v>53</v>
      </c>
      <c r="C21" s="98">
        <f t="shared" si="0"/>
        <v>1.5</v>
      </c>
      <c r="D21" s="98"/>
      <c r="E21" s="98">
        <v>1.5</v>
      </c>
    </row>
    <row r="22" ht="30" customHeight="1" spans="1:5">
      <c r="A22" s="96" t="s">
        <v>67</v>
      </c>
      <c r="B22" s="96" t="s">
        <v>68</v>
      </c>
      <c r="C22" s="98">
        <f t="shared" si="0"/>
        <v>58.58</v>
      </c>
      <c r="D22" s="98">
        <v>58.58</v>
      </c>
      <c r="E22" s="98"/>
    </row>
    <row r="23" ht="30" customHeight="1" spans="1:5">
      <c r="A23" s="96" t="s">
        <v>69</v>
      </c>
      <c r="B23" s="96" t="s">
        <v>70</v>
      </c>
      <c r="C23" s="98">
        <f t="shared" si="0"/>
        <v>58.58</v>
      </c>
      <c r="D23" s="98">
        <v>58.58</v>
      </c>
      <c r="E23" s="98"/>
    </row>
    <row r="24" ht="30" customHeight="1" spans="1:5">
      <c r="A24" s="96" t="s">
        <v>69</v>
      </c>
      <c r="B24" s="96" t="s">
        <v>52</v>
      </c>
      <c r="C24" s="98">
        <f t="shared" si="0"/>
        <v>0.35</v>
      </c>
      <c r="D24" s="98">
        <v>0.35</v>
      </c>
      <c r="E24" s="98"/>
    </row>
    <row r="25" ht="30" customHeight="1" spans="1:5">
      <c r="A25" s="96" t="s">
        <v>69</v>
      </c>
      <c r="B25" s="96" t="s">
        <v>53</v>
      </c>
      <c r="C25" s="98">
        <f t="shared" si="0"/>
        <v>58.23</v>
      </c>
      <c r="D25" s="98">
        <v>58.23</v>
      </c>
      <c r="E25" s="98"/>
    </row>
    <row r="26" ht="30" customHeight="1" spans="1:5">
      <c r="A26" s="96" t="s">
        <v>71</v>
      </c>
      <c r="B26" s="96" t="s">
        <v>72</v>
      </c>
      <c r="C26" s="98">
        <f t="shared" si="0"/>
        <v>0.68</v>
      </c>
      <c r="D26" s="98">
        <v>0.68</v>
      </c>
      <c r="E26" s="98"/>
    </row>
    <row r="27" ht="30" customHeight="1" spans="1:5">
      <c r="A27" s="96" t="s">
        <v>73</v>
      </c>
      <c r="B27" s="96" t="s">
        <v>74</v>
      </c>
      <c r="C27" s="98">
        <f t="shared" si="0"/>
        <v>0.68</v>
      </c>
      <c r="D27" s="98">
        <v>0.68</v>
      </c>
      <c r="E27" s="98"/>
    </row>
    <row r="28" ht="30" customHeight="1" spans="1:5">
      <c r="A28" s="96" t="s">
        <v>75</v>
      </c>
      <c r="B28" s="96" t="s">
        <v>76</v>
      </c>
      <c r="C28" s="98">
        <f t="shared" si="0"/>
        <v>0.68</v>
      </c>
      <c r="D28" s="98">
        <v>0.68</v>
      </c>
      <c r="E28" s="98"/>
    </row>
    <row r="29" ht="30" customHeight="1" spans="1:5">
      <c r="A29" s="96" t="s">
        <v>75</v>
      </c>
      <c r="B29" s="96" t="s">
        <v>52</v>
      </c>
      <c r="C29" s="98">
        <f t="shared" si="0"/>
        <v>0.68</v>
      </c>
      <c r="D29" s="98">
        <v>0.68</v>
      </c>
      <c r="E29" s="98"/>
    </row>
    <row r="30" ht="30" customHeight="1" spans="1:5">
      <c r="A30" s="63" t="s">
        <v>77</v>
      </c>
      <c r="B30" s="63"/>
      <c r="C30" s="63">
        <f t="shared" si="0"/>
        <v>1720.38</v>
      </c>
      <c r="D30" s="63">
        <f>D7+D14+D26</f>
        <v>1317.88</v>
      </c>
      <c r="E30" s="63">
        <f>E7+E14+E26</f>
        <v>402.5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56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4" workbookViewId="0">
      <selection activeCell="F29" sqref="F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84</v>
      </c>
      <c r="B1" s="105"/>
      <c r="C1" s="105"/>
      <c r="D1" s="105"/>
      <c r="E1" s="105"/>
      <c r="F1" s="106"/>
    </row>
    <row r="2" ht="18.75" customHeight="1" spans="1:6">
      <c r="A2" s="107"/>
      <c r="B2" s="105"/>
      <c r="C2" s="105"/>
      <c r="D2" s="105"/>
      <c r="E2" s="105"/>
      <c r="F2" s="106"/>
    </row>
    <row r="3" ht="21" customHeight="1" spans="1:6">
      <c r="A3" s="76" t="s">
        <v>85</v>
      </c>
      <c r="B3" s="76"/>
      <c r="C3" s="76"/>
      <c r="D3" s="76"/>
      <c r="E3" s="76"/>
      <c r="F3" s="76"/>
    </row>
    <row r="4" ht="14.25" customHeight="1" spans="1:6">
      <c r="A4" s="108"/>
      <c r="B4" s="108"/>
      <c r="C4" s="108"/>
      <c r="D4" s="108"/>
      <c r="E4" s="108"/>
      <c r="F4" s="78" t="s">
        <v>2</v>
      </c>
    </row>
    <row r="5" ht="24" customHeight="1" spans="1:6">
      <c r="A5" s="123" t="s">
        <v>3</v>
      </c>
      <c r="B5" s="63"/>
      <c r="C5" s="123" t="s">
        <v>4</v>
      </c>
      <c r="D5" s="63"/>
      <c r="E5" s="63"/>
      <c r="F5" s="63"/>
    </row>
    <row r="6" ht="24" customHeight="1" spans="1:6">
      <c r="A6" s="123" t="s">
        <v>5</v>
      </c>
      <c r="B6" s="12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86</v>
      </c>
      <c r="E7" s="63" t="s">
        <v>41</v>
      </c>
      <c r="F7" s="63" t="s">
        <v>87</v>
      </c>
    </row>
    <row r="8" ht="28.5" customHeight="1" spans="1:6">
      <c r="A8" s="67" t="s">
        <v>11</v>
      </c>
      <c r="B8" s="72">
        <v>1720.38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f>E15+F15</f>
        <v>215.87</v>
      </c>
      <c r="E15" s="67">
        <v>215.87</v>
      </c>
      <c r="F15" s="67"/>
    </row>
    <row r="16" ht="28.5" customHeight="1" spans="1:6">
      <c r="A16" s="67"/>
      <c r="B16" s="67"/>
      <c r="C16" s="65" t="s">
        <v>23</v>
      </c>
      <c r="D16" s="67">
        <f>E16+F16</f>
        <v>1503.83</v>
      </c>
      <c r="E16" s="98">
        <v>1503.83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88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0.68</v>
      </c>
      <c r="E25" s="67">
        <v>0.68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v>1720.38</v>
      </c>
      <c r="C29" s="63" t="s">
        <v>37</v>
      </c>
      <c r="D29" s="63">
        <f>SUM(D8:D28)</f>
        <v>1720.38</v>
      </c>
      <c r="E29" s="63">
        <f>SUM(E8:E28)</f>
        <v>1720.38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showGridLines="0" showZeros="0" topLeftCell="A26" workbookViewId="0">
      <selection activeCell="M26" sqref="M26"/>
    </sheetView>
  </sheetViews>
  <sheetFormatPr defaultColWidth="6.875" defaultRowHeight="11.25"/>
  <cols>
    <col min="1" max="1" width="18.125" style="60" customWidth="1"/>
    <col min="2" max="2" width="22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91</v>
      </c>
      <c r="D5" s="63"/>
      <c r="E5" s="63"/>
      <c r="F5" s="63" t="s">
        <v>92</v>
      </c>
      <c r="G5" s="63"/>
      <c r="H5" s="63"/>
      <c r="I5" s="63" t="s">
        <v>93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94</v>
      </c>
      <c r="D6" s="63" t="s">
        <v>80</v>
      </c>
      <c r="E6" s="63" t="s">
        <v>81</v>
      </c>
      <c r="F6" s="63" t="s">
        <v>94</v>
      </c>
      <c r="G6" s="63" t="s">
        <v>80</v>
      </c>
      <c r="H6" s="63" t="s">
        <v>81</v>
      </c>
      <c r="I6" s="63" t="s">
        <v>94</v>
      </c>
      <c r="J6" s="63" t="s">
        <v>80</v>
      </c>
      <c r="K6" s="63" t="s">
        <v>81</v>
      </c>
    </row>
    <row r="7" s="59" customFormat="1" ht="30.75" customHeight="1" spans="1:11">
      <c r="A7" s="96" t="s">
        <v>82</v>
      </c>
      <c r="B7" s="97" t="s">
        <v>47</v>
      </c>
      <c r="C7" s="98">
        <f t="shared" ref="C7:C21" si="0">SUM(D7:E7)</f>
        <v>213.52</v>
      </c>
      <c r="D7" s="63">
        <v>213.52</v>
      </c>
      <c r="E7" s="63"/>
      <c r="F7" s="98">
        <v>215.87</v>
      </c>
      <c r="G7" s="98">
        <v>215.87</v>
      </c>
      <c r="H7" s="98"/>
      <c r="I7" s="103">
        <f>(F7-C7)/C7</f>
        <v>0.0110059947545897</v>
      </c>
      <c r="J7" s="103">
        <f>(G7-D7)/D7</f>
        <v>0.0110059947545897</v>
      </c>
      <c r="K7" s="104"/>
    </row>
    <row r="8" s="59" customFormat="1" ht="30.75" customHeight="1" spans="1:11">
      <c r="A8" s="96" t="s">
        <v>48</v>
      </c>
      <c r="B8" s="97" t="s">
        <v>49</v>
      </c>
      <c r="C8" s="98">
        <f t="shared" si="0"/>
        <v>213.52</v>
      </c>
      <c r="D8" s="63">
        <v>213.52</v>
      </c>
      <c r="E8" s="63"/>
      <c r="F8" s="98">
        <f>G8+H8</f>
        <v>144.2</v>
      </c>
      <c r="G8" s="98">
        <v>144.2</v>
      </c>
      <c r="H8" s="98"/>
      <c r="I8" s="103">
        <f t="shared" ref="I8:I32" si="1">(F8-C8)/C8</f>
        <v>-0.324653428250281</v>
      </c>
      <c r="J8" s="103">
        <f t="shared" ref="J8:J32" si="2">(G8-D8)/D8</f>
        <v>-0.324653428250281</v>
      </c>
      <c r="K8" s="104"/>
    </row>
    <row r="9" s="59" customFormat="1" ht="30.75" customHeight="1" spans="1:11">
      <c r="A9" s="96" t="s">
        <v>50</v>
      </c>
      <c r="B9" s="97" t="s">
        <v>51</v>
      </c>
      <c r="C9" s="98">
        <f t="shared" si="0"/>
        <v>142.64</v>
      </c>
      <c r="D9" s="63">
        <v>142.64</v>
      </c>
      <c r="E9" s="63"/>
      <c r="F9" s="98">
        <f t="shared" ref="F9:F31" si="3">G9+H9</f>
        <v>144.2</v>
      </c>
      <c r="G9" s="98">
        <v>144.2</v>
      </c>
      <c r="H9" s="98"/>
      <c r="I9" s="103">
        <f t="shared" si="1"/>
        <v>0.0109366236679753</v>
      </c>
      <c r="J9" s="103">
        <f t="shared" si="2"/>
        <v>0.0109366236679753</v>
      </c>
      <c r="K9" s="104"/>
    </row>
    <row r="10" s="59" customFormat="1" ht="30.75" customHeight="1" spans="1:11">
      <c r="A10" s="96" t="s">
        <v>50</v>
      </c>
      <c r="B10" s="97" t="s">
        <v>52</v>
      </c>
      <c r="C10" s="98">
        <f t="shared" si="0"/>
        <v>0.89</v>
      </c>
      <c r="D10" s="63">
        <v>0.89</v>
      </c>
      <c r="E10" s="63"/>
      <c r="F10" s="98">
        <f t="shared" si="3"/>
        <v>0.86</v>
      </c>
      <c r="G10" s="98">
        <v>0.86</v>
      </c>
      <c r="H10" s="98"/>
      <c r="I10" s="103">
        <f t="shared" si="1"/>
        <v>-0.0337078651685394</v>
      </c>
      <c r="J10" s="103">
        <f t="shared" si="2"/>
        <v>-0.0337078651685394</v>
      </c>
      <c r="K10" s="104"/>
    </row>
    <row r="11" s="59" customFormat="1" ht="30.75" customHeight="1" spans="1:11">
      <c r="A11" s="96" t="s">
        <v>50</v>
      </c>
      <c r="B11" s="97" t="s">
        <v>53</v>
      </c>
      <c r="C11" s="98">
        <f t="shared" si="0"/>
        <v>141.75</v>
      </c>
      <c r="D11" s="63">
        <v>141.75</v>
      </c>
      <c r="E11" s="63"/>
      <c r="F11" s="98">
        <f t="shared" si="3"/>
        <v>143.34</v>
      </c>
      <c r="G11" s="99">
        <v>143.34</v>
      </c>
      <c r="H11" s="99"/>
      <c r="I11" s="103">
        <f t="shared" si="1"/>
        <v>0.0112169312169312</v>
      </c>
      <c r="J11" s="103">
        <f t="shared" si="2"/>
        <v>0.0112169312169312</v>
      </c>
      <c r="K11" s="104"/>
    </row>
    <row r="12" customFormat="1" ht="30.75" customHeight="1" spans="1:11">
      <c r="A12" s="96" t="s">
        <v>54</v>
      </c>
      <c r="B12" s="97" t="s">
        <v>55</v>
      </c>
      <c r="C12" s="98">
        <f t="shared" si="0"/>
        <v>70.88</v>
      </c>
      <c r="D12" s="63">
        <v>70.88</v>
      </c>
      <c r="E12" s="63"/>
      <c r="F12" s="98">
        <f t="shared" si="3"/>
        <v>71.67</v>
      </c>
      <c r="G12" s="99">
        <v>71.67</v>
      </c>
      <c r="H12" s="99"/>
      <c r="I12" s="103">
        <f t="shared" si="1"/>
        <v>0.011145598194131</v>
      </c>
      <c r="J12" s="103">
        <f t="shared" si="2"/>
        <v>0.011145598194131</v>
      </c>
      <c r="K12" s="104"/>
    </row>
    <row r="13" ht="30.75" customHeight="1" spans="1:11">
      <c r="A13" s="96" t="s">
        <v>83</v>
      </c>
      <c r="B13" s="97" t="s">
        <v>53</v>
      </c>
      <c r="C13" s="98">
        <f t="shared" si="0"/>
        <v>70.88</v>
      </c>
      <c r="D13" s="63">
        <v>70.88</v>
      </c>
      <c r="E13" s="63"/>
      <c r="F13" s="98">
        <f t="shared" si="3"/>
        <v>71.67</v>
      </c>
      <c r="G13" s="98">
        <v>71.67</v>
      </c>
      <c r="H13" s="98"/>
      <c r="I13" s="103">
        <f t="shared" si="1"/>
        <v>0.011145598194131</v>
      </c>
      <c r="J13" s="103">
        <f t="shared" si="2"/>
        <v>0.011145598194131</v>
      </c>
      <c r="K13" s="104"/>
    </row>
    <row r="14" ht="30.75" customHeight="1" spans="1:11">
      <c r="A14" s="96" t="s">
        <v>57</v>
      </c>
      <c r="B14" s="97" t="s">
        <v>58</v>
      </c>
      <c r="C14" s="98">
        <f t="shared" si="0"/>
        <v>1018.63</v>
      </c>
      <c r="D14" s="63">
        <v>953.98</v>
      </c>
      <c r="E14" s="63">
        <v>64.65</v>
      </c>
      <c r="F14" s="98">
        <f t="shared" si="3"/>
        <v>1503.83</v>
      </c>
      <c r="G14" s="98">
        <v>1101.33</v>
      </c>
      <c r="H14" s="98">
        <v>402.5</v>
      </c>
      <c r="I14" s="103">
        <f t="shared" si="1"/>
        <v>0.476326045767354</v>
      </c>
      <c r="J14" s="103">
        <f t="shared" si="2"/>
        <v>0.154458164741399</v>
      </c>
      <c r="K14" s="104">
        <f>(H14-E14)/E14</f>
        <v>5.22583139984532</v>
      </c>
    </row>
    <row r="15" ht="30.75" customHeight="1" spans="1:11">
      <c r="A15" s="96" t="s">
        <v>59</v>
      </c>
      <c r="B15" s="97" t="s">
        <v>60</v>
      </c>
      <c r="C15" s="98">
        <f t="shared" si="0"/>
        <v>959.18</v>
      </c>
      <c r="D15" s="63">
        <v>896.03</v>
      </c>
      <c r="E15" s="63">
        <v>63.15</v>
      </c>
      <c r="F15" s="98">
        <f t="shared" si="3"/>
        <v>1443.75</v>
      </c>
      <c r="G15" s="98">
        <v>1042.75</v>
      </c>
      <c r="H15" s="98">
        <v>401</v>
      </c>
      <c r="I15" s="103">
        <f t="shared" si="1"/>
        <v>0.505191934777623</v>
      </c>
      <c r="J15" s="103">
        <f t="shared" si="2"/>
        <v>0.163744517482674</v>
      </c>
      <c r="K15" s="104">
        <f>(H15-E15)/E15</f>
        <v>5.34996041171813</v>
      </c>
    </row>
    <row r="16" ht="30.75" customHeight="1" spans="1:11">
      <c r="A16" s="96" t="s">
        <v>61</v>
      </c>
      <c r="B16" s="97" t="s">
        <v>62</v>
      </c>
      <c r="C16" s="98">
        <f t="shared" si="0"/>
        <v>959.18</v>
      </c>
      <c r="D16" s="63">
        <v>896.03</v>
      </c>
      <c r="E16" s="63">
        <v>63.15</v>
      </c>
      <c r="F16" s="98">
        <f t="shared" si="3"/>
        <v>1443.75</v>
      </c>
      <c r="G16" s="98">
        <v>1042.75</v>
      </c>
      <c r="H16" s="98">
        <v>401</v>
      </c>
      <c r="I16" s="103">
        <f t="shared" si="1"/>
        <v>0.505191934777623</v>
      </c>
      <c r="J16" s="103">
        <f t="shared" si="2"/>
        <v>0.163744517482674</v>
      </c>
      <c r="K16" s="104">
        <f>(H16-E16)/E16</f>
        <v>5.34996041171813</v>
      </c>
    </row>
    <row r="17" ht="28.5" customHeight="1" spans="1:11">
      <c r="A17" s="96" t="s">
        <v>61</v>
      </c>
      <c r="B17" s="97" t="s">
        <v>52</v>
      </c>
      <c r="C17" s="98">
        <f t="shared" si="0"/>
        <v>5.57</v>
      </c>
      <c r="D17" s="63">
        <v>5.57</v>
      </c>
      <c r="E17" s="63"/>
      <c r="F17" s="98">
        <f t="shared" si="3"/>
        <v>1.71</v>
      </c>
      <c r="G17" s="98">
        <v>1.71</v>
      </c>
      <c r="H17" s="98"/>
      <c r="I17" s="103">
        <f t="shared" si="1"/>
        <v>-0.692998204667864</v>
      </c>
      <c r="J17" s="103">
        <f t="shared" si="2"/>
        <v>-0.692998204667864</v>
      </c>
      <c r="K17" s="104"/>
    </row>
    <row r="18" ht="28.5" spans="1:11">
      <c r="A18" s="96" t="s">
        <v>61</v>
      </c>
      <c r="B18" s="97" t="s">
        <v>53</v>
      </c>
      <c r="C18" s="98">
        <f t="shared" si="0"/>
        <v>953.61</v>
      </c>
      <c r="D18" s="63">
        <v>890.46</v>
      </c>
      <c r="E18" s="63">
        <v>63.15</v>
      </c>
      <c r="F18" s="98">
        <f t="shared" si="3"/>
        <v>1442.04</v>
      </c>
      <c r="G18" s="98">
        <v>1041.04</v>
      </c>
      <c r="H18" s="98">
        <v>401</v>
      </c>
      <c r="I18" s="103">
        <f t="shared" si="1"/>
        <v>0.512190518136345</v>
      </c>
      <c r="J18" s="103">
        <f t="shared" si="2"/>
        <v>0.169103609370438</v>
      </c>
      <c r="K18" s="104">
        <f>(H18-E18)/E18</f>
        <v>5.34996041171813</v>
      </c>
    </row>
    <row r="19" ht="28.5" customHeight="1" spans="1:11">
      <c r="A19" s="96" t="s">
        <v>63</v>
      </c>
      <c r="B19" s="97" t="s">
        <v>64</v>
      </c>
      <c r="C19" s="98">
        <f t="shared" si="0"/>
        <v>1.5</v>
      </c>
      <c r="D19" s="63"/>
      <c r="E19" s="63">
        <v>1.5</v>
      </c>
      <c r="F19" s="98">
        <f t="shared" si="3"/>
        <v>1.5</v>
      </c>
      <c r="G19" s="98"/>
      <c r="H19" s="98">
        <v>1.5</v>
      </c>
      <c r="I19" s="103">
        <f t="shared" si="1"/>
        <v>0</v>
      </c>
      <c r="J19" s="103"/>
      <c r="K19" s="104">
        <f>(H19-E19)/E19</f>
        <v>0</v>
      </c>
    </row>
    <row r="20" ht="28.5" customHeight="1" spans="1:11">
      <c r="A20" s="96" t="s">
        <v>65</v>
      </c>
      <c r="B20" s="97" t="s">
        <v>66</v>
      </c>
      <c r="C20" s="98">
        <f t="shared" si="0"/>
        <v>1.5</v>
      </c>
      <c r="D20" s="63"/>
      <c r="E20" s="63">
        <v>1.5</v>
      </c>
      <c r="F20" s="98">
        <f t="shared" si="3"/>
        <v>1.5</v>
      </c>
      <c r="G20" s="98"/>
      <c r="H20" s="98">
        <v>1.5</v>
      </c>
      <c r="I20" s="103">
        <f t="shared" si="1"/>
        <v>0</v>
      </c>
      <c r="J20" s="103"/>
      <c r="K20" s="104">
        <f>(H20-E20)/E20</f>
        <v>0</v>
      </c>
    </row>
    <row r="21" ht="28.5" customHeight="1" spans="1:11">
      <c r="A21" s="96" t="s">
        <v>65</v>
      </c>
      <c r="B21" s="97" t="s">
        <v>53</v>
      </c>
      <c r="C21" s="98">
        <f t="shared" si="0"/>
        <v>1.5</v>
      </c>
      <c r="D21" s="63"/>
      <c r="E21" s="63">
        <v>1.5</v>
      </c>
      <c r="F21" s="98">
        <f t="shared" si="3"/>
        <v>1.5</v>
      </c>
      <c r="G21" s="98"/>
      <c r="H21" s="98">
        <v>1.5</v>
      </c>
      <c r="I21" s="103">
        <f t="shared" si="1"/>
        <v>0</v>
      </c>
      <c r="J21" s="103"/>
      <c r="K21" s="104">
        <f>(H21-E21)/E21</f>
        <v>0</v>
      </c>
    </row>
    <row r="22" ht="28.5" customHeight="1" spans="1:11">
      <c r="A22" s="100" t="s">
        <v>95</v>
      </c>
      <c r="B22" s="97" t="s">
        <v>96</v>
      </c>
      <c r="C22" s="98"/>
      <c r="D22" s="63">
        <v>0</v>
      </c>
      <c r="E22" s="63"/>
      <c r="F22" s="98">
        <f t="shared" si="3"/>
        <v>0</v>
      </c>
      <c r="G22" s="98"/>
      <c r="H22" s="98"/>
      <c r="I22" s="103"/>
      <c r="J22" s="103"/>
      <c r="K22" s="104"/>
    </row>
    <row r="23" ht="28.5" customHeight="1" spans="1:11">
      <c r="A23" s="100" t="s">
        <v>97</v>
      </c>
      <c r="B23" s="97" t="s">
        <v>98</v>
      </c>
      <c r="C23" s="98"/>
      <c r="D23" s="63"/>
      <c r="E23" s="63"/>
      <c r="F23" s="98">
        <f t="shared" si="3"/>
        <v>0</v>
      </c>
      <c r="G23" s="98"/>
      <c r="H23" s="98"/>
      <c r="I23" s="103"/>
      <c r="J23" s="103"/>
      <c r="K23" s="104"/>
    </row>
    <row r="24" ht="28.5" customHeight="1" spans="1:11">
      <c r="A24" s="96" t="s">
        <v>67</v>
      </c>
      <c r="B24" s="97" t="s">
        <v>68</v>
      </c>
      <c r="C24" s="98">
        <f t="shared" ref="C24:C32" si="4">SUM(D24:E24)</f>
        <v>57.95</v>
      </c>
      <c r="D24" s="63">
        <v>57.95</v>
      </c>
      <c r="E24" s="63"/>
      <c r="F24" s="98">
        <f t="shared" si="3"/>
        <v>58.58</v>
      </c>
      <c r="G24" s="98">
        <v>58.58</v>
      </c>
      <c r="H24" s="98"/>
      <c r="I24" s="103">
        <f t="shared" si="1"/>
        <v>0.0108714408973252</v>
      </c>
      <c r="J24" s="103">
        <f t="shared" si="2"/>
        <v>0.0108714408973252</v>
      </c>
      <c r="K24" s="104"/>
    </row>
    <row r="25" ht="28.5" customHeight="1" spans="1:11">
      <c r="A25" s="96" t="s">
        <v>69</v>
      </c>
      <c r="B25" s="97" t="s">
        <v>70</v>
      </c>
      <c r="C25" s="98">
        <f t="shared" si="4"/>
        <v>57.95</v>
      </c>
      <c r="D25" s="63">
        <v>57.95</v>
      </c>
      <c r="E25" s="63"/>
      <c r="F25" s="98">
        <f t="shared" si="3"/>
        <v>58.58</v>
      </c>
      <c r="G25" s="98">
        <v>58.58</v>
      </c>
      <c r="H25" s="98"/>
      <c r="I25" s="103">
        <f t="shared" si="1"/>
        <v>0.0108714408973252</v>
      </c>
      <c r="J25" s="103">
        <f t="shared" si="2"/>
        <v>0.0108714408973252</v>
      </c>
      <c r="K25" s="104"/>
    </row>
    <row r="26" ht="28.5" customHeight="1" spans="1:11">
      <c r="A26" s="96" t="s">
        <v>69</v>
      </c>
      <c r="B26" s="97" t="s">
        <v>52</v>
      </c>
      <c r="C26" s="98">
        <f t="shared" si="4"/>
        <v>0.36</v>
      </c>
      <c r="D26" s="63">
        <v>0.36</v>
      </c>
      <c r="E26" s="63"/>
      <c r="F26" s="98">
        <f t="shared" si="3"/>
        <v>0.35</v>
      </c>
      <c r="G26" s="98">
        <v>0.35</v>
      </c>
      <c r="H26" s="98"/>
      <c r="I26" s="103">
        <f t="shared" si="1"/>
        <v>-0.0277777777777778</v>
      </c>
      <c r="J26" s="103">
        <f t="shared" si="2"/>
        <v>-0.0277777777777778</v>
      </c>
      <c r="K26" s="104"/>
    </row>
    <row r="27" ht="28.5" customHeight="1" spans="1:11">
      <c r="A27" s="96" t="s">
        <v>69</v>
      </c>
      <c r="B27" s="97" t="s">
        <v>53</v>
      </c>
      <c r="C27" s="98">
        <f t="shared" si="4"/>
        <v>57.59</v>
      </c>
      <c r="D27" s="63">
        <v>57.59</v>
      </c>
      <c r="E27" s="63"/>
      <c r="F27" s="98">
        <f t="shared" si="3"/>
        <v>58.23</v>
      </c>
      <c r="G27" s="98">
        <v>58.23</v>
      </c>
      <c r="H27" s="98"/>
      <c r="I27" s="103">
        <f t="shared" si="1"/>
        <v>0.0111130404584128</v>
      </c>
      <c r="J27" s="103">
        <f t="shared" si="2"/>
        <v>0.0111130404584128</v>
      </c>
      <c r="K27" s="104"/>
    </row>
    <row r="28" ht="28.5" customHeight="1" spans="1:11">
      <c r="A28" s="96" t="s">
        <v>71</v>
      </c>
      <c r="B28" s="97" t="s">
        <v>72</v>
      </c>
      <c r="C28" s="98">
        <f t="shared" si="4"/>
        <v>0.67</v>
      </c>
      <c r="D28" s="63">
        <v>0.67</v>
      </c>
      <c r="E28" s="63"/>
      <c r="F28" s="98">
        <f t="shared" si="3"/>
        <v>0.68</v>
      </c>
      <c r="G28" s="98">
        <v>0.68</v>
      </c>
      <c r="H28" s="98"/>
      <c r="I28" s="103">
        <f t="shared" si="1"/>
        <v>0.0149253731343284</v>
      </c>
      <c r="J28" s="103">
        <f t="shared" si="2"/>
        <v>0.0149253731343284</v>
      </c>
      <c r="K28" s="104"/>
    </row>
    <row r="29" ht="28.5" customHeight="1" spans="1:11">
      <c r="A29" s="96" t="s">
        <v>73</v>
      </c>
      <c r="B29" s="97" t="s">
        <v>74</v>
      </c>
      <c r="C29" s="98">
        <f t="shared" si="4"/>
        <v>0.67</v>
      </c>
      <c r="D29" s="63">
        <v>0.67</v>
      </c>
      <c r="E29" s="63"/>
      <c r="F29" s="98">
        <f t="shared" si="3"/>
        <v>0.68</v>
      </c>
      <c r="G29" s="98">
        <v>0.68</v>
      </c>
      <c r="H29" s="98"/>
      <c r="I29" s="103">
        <f t="shared" si="1"/>
        <v>0.0149253731343284</v>
      </c>
      <c r="J29" s="103">
        <f t="shared" si="2"/>
        <v>0.0149253731343284</v>
      </c>
      <c r="K29" s="104"/>
    </row>
    <row r="30" ht="28.5" customHeight="1" spans="1:11">
      <c r="A30" s="96" t="s">
        <v>75</v>
      </c>
      <c r="B30" s="97" t="s">
        <v>76</v>
      </c>
      <c r="C30" s="98">
        <f t="shared" si="4"/>
        <v>0.67</v>
      </c>
      <c r="D30" s="63">
        <v>0.67</v>
      </c>
      <c r="E30" s="63"/>
      <c r="F30" s="98">
        <f t="shared" si="3"/>
        <v>0.68</v>
      </c>
      <c r="G30" s="98">
        <v>0.68</v>
      </c>
      <c r="H30" s="98"/>
      <c r="I30" s="103">
        <f t="shared" si="1"/>
        <v>0.0149253731343284</v>
      </c>
      <c r="J30" s="103">
        <f t="shared" si="2"/>
        <v>0.0149253731343284</v>
      </c>
      <c r="K30" s="104"/>
    </row>
    <row r="31" ht="28.5" customHeight="1" spans="1:11">
      <c r="A31" s="96" t="s">
        <v>75</v>
      </c>
      <c r="B31" s="97" t="s">
        <v>52</v>
      </c>
      <c r="C31" s="98">
        <f t="shared" si="4"/>
        <v>0.67</v>
      </c>
      <c r="D31" s="63">
        <v>0.67</v>
      </c>
      <c r="E31" s="63"/>
      <c r="F31" s="98">
        <f t="shared" si="3"/>
        <v>0.68</v>
      </c>
      <c r="G31" s="98">
        <v>0.68</v>
      </c>
      <c r="H31" s="98"/>
      <c r="I31" s="103">
        <f t="shared" si="1"/>
        <v>0.0149253731343284</v>
      </c>
      <c r="J31" s="103">
        <f t="shared" si="2"/>
        <v>0.0149253731343284</v>
      </c>
      <c r="K31" s="104"/>
    </row>
    <row r="32" ht="28.5" customHeight="1" spans="1:11">
      <c r="A32" s="101" t="s">
        <v>94</v>
      </c>
      <c r="B32" s="102"/>
      <c r="C32" s="98">
        <f t="shared" si="4"/>
        <v>1232.82</v>
      </c>
      <c r="D32" s="98">
        <f>D7+D14+D28</f>
        <v>1168.17</v>
      </c>
      <c r="E32" s="98">
        <f>E7+E14+E28</f>
        <v>64.65</v>
      </c>
      <c r="F32" s="98">
        <v>1720.38</v>
      </c>
      <c r="G32" s="98">
        <v>1317.88</v>
      </c>
      <c r="H32" s="98">
        <v>402.5</v>
      </c>
      <c r="I32" s="103">
        <f t="shared" si="1"/>
        <v>0.39548352557551</v>
      </c>
      <c r="J32" s="103">
        <f t="shared" si="2"/>
        <v>0.128157716770676</v>
      </c>
      <c r="K32" s="104">
        <f>(H32-E32)/E32</f>
        <v>5.22583139984532</v>
      </c>
    </row>
  </sheetData>
  <mergeCells count="7">
    <mergeCell ref="A3:K3"/>
    <mergeCell ref="J4:K4"/>
    <mergeCell ref="A5:B5"/>
    <mergeCell ref="C5:E5"/>
    <mergeCell ref="F5:H5"/>
    <mergeCell ref="I5:K5"/>
    <mergeCell ref="A32:B32"/>
  </mergeCells>
  <printOptions horizontalCentered="1"/>
  <pageMargins left="0.590277777777778" right="0.590277777777778" top="0.786805555555556" bottom="0.590277777777778" header="0.511805555555556" footer="0.511805555555556"/>
  <pageSetup paperSize="9" scale="53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opLeftCell="A52" workbookViewId="0">
      <selection activeCell="I38" sqref="I3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  <col min="8" max="8" width="13.75"/>
  </cols>
  <sheetData>
    <row r="1" ht="19.5" customHeight="1" spans="1:3">
      <c r="A1" s="86" t="s">
        <v>99</v>
      </c>
      <c r="B1" s="87"/>
      <c r="C1" s="87"/>
    </row>
    <row r="2" ht="44.25" customHeight="1" spans="1:5">
      <c r="A2" s="88" t="s">
        <v>100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101</v>
      </c>
      <c r="B4" s="91" t="s">
        <v>6</v>
      </c>
      <c r="C4" s="91" t="s">
        <v>102</v>
      </c>
    </row>
    <row r="5" ht="22.5" customHeight="1" spans="1:3">
      <c r="A5" s="92" t="s">
        <v>103</v>
      </c>
      <c r="B5" s="92">
        <f>SUM(B6:B16)</f>
        <v>1310.91</v>
      </c>
      <c r="C5" s="92"/>
    </row>
    <row r="6" ht="22.5" customHeight="1" spans="1:3">
      <c r="A6" s="92" t="s">
        <v>104</v>
      </c>
      <c r="B6" s="92">
        <v>577.62</v>
      </c>
      <c r="C6" s="92"/>
    </row>
    <row r="7" ht="22.5" customHeight="1" spans="1:3">
      <c r="A7" s="92" t="s">
        <v>105</v>
      </c>
      <c r="B7" s="92">
        <v>19.85</v>
      </c>
      <c r="C7" s="92"/>
    </row>
    <row r="8" ht="22.5" customHeight="1" spans="1:3">
      <c r="A8" s="92" t="s">
        <v>106</v>
      </c>
      <c r="B8" s="92"/>
      <c r="C8" s="92"/>
    </row>
    <row r="9" ht="22.5" customHeight="1" spans="1:3">
      <c r="A9" s="92" t="s">
        <v>107</v>
      </c>
      <c r="B9" s="92">
        <v>320.69</v>
      </c>
      <c r="C9" s="92"/>
    </row>
    <row r="10" ht="22.5" customHeight="1" spans="1:3">
      <c r="A10" s="92" t="s">
        <v>108</v>
      </c>
      <c r="B10" s="93">
        <v>144.2</v>
      </c>
      <c r="C10" s="92"/>
    </row>
    <row r="11" ht="22.5" customHeight="1" spans="1:3">
      <c r="A11" s="92" t="s">
        <v>109</v>
      </c>
      <c r="B11" s="92">
        <v>71.67</v>
      </c>
      <c r="C11" s="92"/>
    </row>
    <row r="12" ht="22.5" customHeight="1" spans="1:3">
      <c r="A12" s="92" t="s">
        <v>110</v>
      </c>
      <c r="B12" s="92">
        <v>58.58</v>
      </c>
      <c r="C12" s="92"/>
    </row>
    <row r="13" ht="22.5" customHeight="1" spans="1:3">
      <c r="A13" s="92" t="s">
        <v>111</v>
      </c>
      <c r="B13" s="92"/>
      <c r="C13" s="92"/>
    </row>
    <row r="14" ht="22.5" customHeight="1" spans="1:3">
      <c r="A14" s="92" t="s">
        <v>112</v>
      </c>
      <c r="B14" s="92"/>
      <c r="C14" s="92"/>
    </row>
    <row r="15" ht="22.5" customHeight="1" spans="1:3">
      <c r="A15" s="92" t="s">
        <v>76</v>
      </c>
      <c r="B15" s="92">
        <v>0.68</v>
      </c>
      <c r="C15" s="92"/>
    </row>
    <row r="16" ht="22.5" customHeight="1" spans="1:3">
      <c r="A16" s="92" t="s">
        <v>113</v>
      </c>
      <c r="B16" s="92">
        <v>117.62</v>
      </c>
      <c r="C16" s="92"/>
    </row>
    <row r="17" ht="22.5" customHeight="1" spans="1:3">
      <c r="A17" s="92" t="s">
        <v>114</v>
      </c>
      <c r="B17" s="92">
        <f>SUM(B18:B44)</f>
        <v>8.25</v>
      </c>
      <c r="C17" s="92"/>
    </row>
    <row r="18" ht="22.5" customHeight="1" spans="1:3">
      <c r="A18" s="92" t="s">
        <v>115</v>
      </c>
      <c r="B18" s="92"/>
      <c r="C18" s="92"/>
    </row>
    <row r="19" ht="22.5" customHeight="1" spans="1:3">
      <c r="A19" s="92" t="s">
        <v>116</v>
      </c>
      <c r="B19" s="92"/>
      <c r="C19" s="92"/>
    </row>
    <row r="20" ht="22.5" customHeight="1" spans="1:3">
      <c r="A20" s="92" t="s">
        <v>117</v>
      </c>
      <c r="B20" s="92"/>
      <c r="C20" s="92"/>
    </row>
    <row r="21" ht="22.5" customHeight="1" spans="1:3">
      <c r="A21" s="92" t="s">
        <v>118</v>
      </c>
      <c r="B21" s="92"/>
      <c r="C21" s="92"/>
    </row>
    <row r="22" ht="22.5" customHeight="1" spans="1:3">
      <c r="A22" s="92" t="s">
        <v>119</v>
      </c>
      <c r="B22" s="92"/>
      <c r="C22" s="92"/>
    </row>
    <row r="23" ht="22.5" customHeight="1" spans="1:3">
      <c r="A23" s="92" t="s">
        <v>120</v>
      </c>
      <c r="B23" s="92"/>
      <c r="C23" s="92"/>
    </row>
    <row r="24" ht="22.5" customHeight="1" spans="1:3">
      <c r="A24" s="92" t="s">
        <v>121</v>
      </c>
      <c r="B24" s="92"/>
      <c r="C24" s="92"/>
    </row>
    <row r="25" ht="22.5" customHeight="1" spans="1:3">
      <c r="A25" s="92" t="s">
        <v>122</v>
      </c>
      <c r="B25" s="92"/>
      <c r="C25" s="92"/>
    </row>
    <row r="26" ht="22.5" customHeight="1" spans="1:3">
      <c r="A26" s="92" t="s">
        <v>123</v>
      </c>
      <c r="B26" s="92"/>
      <c r="C26" s="92"/>
    </row>
    <row r="27" ht="22.5" customHeight="1" spans="1:3">
      <c r="A27" s="92" t="s">
        <v>124</v>
      </c>
      <c r="B27" s="92">
        <v>6.75</v>
      </c>
      <c r="C27" s="92"/>
    </row>
    <row r="28" ht="22.5" customHeight="1" spans="1:3">
      <c r="A28" s="92" t="s">
        <v>125</v>
      </c>
      <c r="B28" s="92"/>
      <c r="C28" s="92"/>
    </row>
    <row r="29" ht="22.5" customHeight="1" spans="1:3">
      <c r="A29" s="92" t="s">
        <v>126</v>
      </c>
      <c r="B29" s="92"/>
      <c r="C29" s="92"/>
    </row>
    <row r="30" ht="22.5" customHeight="1" spans="1:3">
      <c r="A30" s="92" t="s">
        <v>127</v>
      </c>
      <c r="B30" s="92"/>
      <c r="C30" s="92"/>
    </row>
    <row r="31" ht="22.5" customHeight="1" spans="1:3">
      <c r="A31" s="92" t="s">
        <v>128</v>
      </c>
      <c r="B31" s="92"/>
      <c r="C31" s="92"/>
    </row>
    <row r="32" ht="22.5" customHeight="1" spans="1:3">
      <c r="A32" s="92" t="s">
        <v>129</v>
      </c>
      <c r="B32" s="92"/>
      <c r="C32" s="92"/>
    </row>
    <row r="33" ht="22.5" customHeight="1" spans="1:3">
      <c r="A33" s="92" t="s">
        <v>130</v>
      </c>
      <c r="B33" s="92"/>
      <c r="C33" s="92"/>
    </row>
    <row r="34" ht="22.5" customHeight="1" spans="1:3">
      <c r="A34" s="92" t="s">
        <v>131</v>
      </c>
      <c r="B34" s="93">
        <v>1.5</v>
      </c>
      <c r="C34" s="92"/>
    </row>
    <row r="35" ht="22.5" customHeight="1" spans="1:3">
      <c r="A35" s="92" t="s">
        <v>132</v>
      </c>
      <c r="B35" s="92"/>
      <c r="C35" s="92"/>
    </row>
    <row r="36" ht="22.5" customHeight="1" spans="1:3">
      <c r="A36" s="92" t="s">
        <v>133</v>
      </c>
      <c r="B36" s="92"/>
      <c r="C36" s="92"/>
    </row>
    <row r="37" ht="22.5" customHeight="1" spans="1:3">
      <c r="A37" s="92" t="s">
        <v>134</v>
      </c>
      <c r="B37" s="92"/>
      <c r="C37" s="92"/>
    </row>
    <row r="38" ht="22.5" customHeight="1" spans="1:3">
      <c r="A38" s="92" t="s">
        <v>135</v>
      </c>
      <c r="B38" s="92"/>
      <c r="C38" s="92"/>
    </row>
    <row r="39" ht="22.5" customHeight="1" spans="1:3">
      <c r="A39" s="92" t="s">
        <v>136</v>
      </c>
      <c r="B39" s="92"/>
      <c r="C39" s="92"/>
    </row>
    <row r="40" ht="22.5" customHeight="1" spans="1:3">
      <c r="A40" s="92" t="s">
        <v>137</v>
      </c>
      <c r="B40" s="92"/>
      <c r="C40" s="92"/>
    </row>
    <row r="41" ht="22.5" customHeight="1" spans="1:3">
      <c r="A41" s="92" t="s">
        <v>138</v>
      </c>
      <c r="B41" s="92"/>
      <c r="C41" s="92"/>
    </row>
    <row r="42" ht="22.5" customHeight="1" spans="1:3">
      <c r="A42" s="92" t="s">
        <v>139</v>
      </c>
      <c r="B42" s="92"/>
      <c r="C42" s="92"/>
    </row>
    <row r="43" ht="22.5" customHeight="1" spans="1:3">
      <c r="A43" s="92" t="s">
        <v>140</v>
      </c>
      <c r="B43" s="92"/>
      <c r="C43" s="92"/>
    </row>
    <row r="44" ht="22.5" customHeight="1" spans="1:3">
      <c r="A44" s="94" t="s">
        <v>141</v>
      </c>
      <c r="B44" s="92"/>
      <c r="C44" s="92"/>
    </row>
    <row r="45" ht="22.5" customHeight="1" spans="1:3">
      <c r="A45" s="92" t="s">
        <v>142</v>
      </c>
      <c r="B45" s="92">
        <f>SUM(B46:B56)</f>
        <v>0.22</v>
      </c>
      <c r="C45" s="92"/>
    </row>
    <row r="46" ht="22.5" customHeight="1" spans="1:3">
      <c r="A46" s="92" t="s">
        <v>143</v>
      </c>
      <c r="B46" s="92"/>
      <c r="C46" s="92"/>
    </row>
    <row r="47" ht="22.5" customHeight="1" spans="1:3">
      <c r="A47" s="92" t="s">
        <v>144</v>
      </c>
      <c r="B47" s="92">
        <v>0.22</v>
      </c>
      <c r="C47" s="92"/>
    </row>
    <row r="48" ht="22.5" customHeight="1" spans="1:3">
      <c r="A48" s="92" t="s">
        <v>145</v>
      </c>
      <c r="B48" s="92"/>
      <c r="C48" s="92"/>
    </row>
    <row r="49" ht="22.5" customHeight="1" spans="1:3">
      <c r="A49" s="92" t="s">
        <v>146</v>
      </c>
      <c r="B49" s="92"/>
      <c r="C49" s="92"/>
    </row>
    <row r="50" ht="22.5" customHeight="1" spans="1:3">
      <c r="A50" s="92" t="s">
        <v>147</v>
      </c>
      <c r="B50" s="92"/>
      <c r="C50" s="92"/>
    </row>
    <row r="51" ht="22.5" customHeight="1" spans="1:3">
      <c r="A51" s="92" t="s">
        <v>148</v>
      </c>
      <c r="B51" s="92"/>
      <c r="C51" s="92"/>
    </row>
    <row r="52" ht="22.5" customHeight="1" spans="1:3">
      <c r="A52" s="92" t="s">
        <v>149</v>
      </c>
      <c r="B52" s="92"/>
      <c r="C52" s="92"/>
    </row>
    <row r="53" ht="22.5" customHeight="1" spans="1:3">
      <c r="A53" s="92" t="s">
        <v>150</v>
      </c>
      <c r="B53" s="92"/>
      <c r="C53" s="92"/>
    </row>
    <row r="54" ht="22.5" customHeight="1" spans="1:3">
      <c r="A54" s="92" t="s">
        <v>151</v>
      </c>
      <c r="B54" s="92"/>
      <c r="C54" s="92"/>
    </row>
    <row r="55" ht="22.5" customHeight="1" spans="1:3">
      <c r="A55" s="92" t="s">
        <v>152</v>
      </c>
      <c r="B55" s="92"/>
      <c r="C55" s="92"/>
    </row>
    <row r="56" ht="22.5" customHeight="1" spans="1:3">
      <c r="A56" s="92" t="s">
        <v>153</v>
      </c>
      <c r="B56" s="92"/>
      <c r="C56" s="92"/>
    </row>
    <row r="57" ht="22.5" customHeight="1" spans="1:3">
      <c r="A57" s="92" t="s">
        <v>154</v>
      </c>
      <c r="B57" s="92">
        <f>SUM(B58:B59)</f>
        <v>401</v>
      </c>
      <c r="C57" s="92"/>
    </row>
    <row r="58" ht="22.5" customHeight="1" spans="1:3">
      <c r="A58" s="92" t="s">
        <v>155</v>
      </c>
      <c r="B58" s="92">
        <v>401</v>
      </c>
      <c r="C58" s="92"/>
    </row>
    <row r="59" ht="22.5" customHeight="1" spans="1:3">
      <c r="A59" s="92" t="s">
        <v>156</v>
      </c>
      <c r="B59" s="92"/>
      <c r="C59" s="92"/>
    </row>
    <row r="60" ht="22.5" customHeight="1" spans="1:3">
      <c r="A60" s="91" t="s">
        <v>157</v>
      </c>
      <c r="B60" s="92">
        <f>B5+B17+B45+B57</f>
        <v>1720.38</v>
      </c>
      <c r="C60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A9" sqref="A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158</v>
      </c>
    </row>
    <row r="2" ht="19.5" customHeight="1" spans="1:2">
      <c r="A2" s="74"/>
      <c r="B2" s="75"/>
    </row>
    <row r="3" ht="30" customHeight="1" spans="1:2">
      <c r="A3" s="76" t="s">
        <v>159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92</v>
      </c>
    </row>
    <row r="6" ht="38.25" customHeight="1" spans="1:2">
      <c r="A6" s="80" t="s">
        <v>160</v>
      </c>
      <c r="B6" s="67"/>
    </row>
    <row r="7" ht="38.25" customHeight="1" spans="1:2">
      <c r="A7" s="67" t="s">
        <v>161</v>
      </c>
      <c r="B7" s="67"/>
    </row>
    <row r="8" ht="38.25" customHeight="1" spans="1:2">
      <c r="A8" s="67" t="s">
        <v>162</v>
      </c>
      <c r="B8" s="67"/>
    </row>
    <row r="9" ht="38.25" customHeight="1" spans="1:2">
      <c r="A9" s="81" t="s">
        <v>163</v>
      </c>
      <c r="B9" s="81"/>
    </row>
    <row r="10" ht="38.25" customHeight="1" spans="1:2">
      <c r="A10" s="82" t="s">
        <v>164</v>
      </c>
      <c r="B10" s="81"/>
    </row>
    <row r="11" ht="38.25" customHeight="1" spans="1:2">
      <c r="A11" s="83" t="s">
        <v>165</v>
      </c>
      <c r="B11" s="84"/>
    </row>
    <row r="12" ht="91.5" customHeight="1" spans="1:2">
      <c r="A12" s="85" t="s">
        <v>166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7" sqref="C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167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91</v>
      </c>
      <c r="D5" s="63"/>
      <c r="E5" s="63"/>
      <c r="F5" s="63" t="s">
        <v>92</v>
      </c>
      <c r="G5" s="63"/>
      <c r="H5" s="63"/>
      <c r="I5" s="63" t="s">
        <v>169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94</v>
      </c>
      <c r="D6" s="63" t="s">
        <v>80</v>
      </c>
      <c r="E6" s="63" t="s">
        <v>81</v>
      </c>
      <c r="F6" s="63" t="s">
        <v>94</v>
      </c>
      <c r="G6" s="63" t="s">
        <v>80</v>
      </c>
      <c r="H6" s="63" t="s">
        <v>81</v>
      </c>
      <c r="I6" s="63" t="s">
        <v>94</v>
      </c>
      <c r="J6" s="63" t="s">
        <v>80</v>
      </c>
      <c r="K6" s="63" t="s">
        <v>81</v>
      </c>
    </row>
    <row r="7" s="59" customFormat="1" ht="30" customHeight="1" spans="1:11">
      <c r="A7" s="64" t="s">
        <v>170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 t="s">
        <v>171</v>
      </c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 t="s">
        <v>172</v>
      </c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 t="s">
        <v>173</v>
      </c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 t="s">
        <v>173</v>
      </c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 t="s">
        <v>173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 t="s">
        <v>173</v>
      </c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 t="s">
        <v>173</v>
      </c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 t="s">
        <v>173</v>
      </c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 t="s">
        <v>173</v>
      </c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8" sqref="C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174</v>
      </c>
      <c r="B1" s="45"/>
      <c r="C1" s="45"/>
      <c r="D1" s="45"/>
      <c r="E1" s="45"/>
      <c r="F1" s="45"/>
    </row>
    <row r="2" ht="22.5" spans="1:8">
      <c r="A2" s="46" t="s">
        <v>175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176</v>
      </c>
      <c r="B4" s="51" t="s">
        <v>177</v>
      </c>
      <c r="C4" s="52" t="s">
        <v>178</v>
      </c>
      <c r="D4" s="52"/>
      <c r="E4" s="53" t="s">
        <v>179</v>
      </c>
      <c r="F4" s="10" t="s">
        <v>180</v>
      </c>
      <c r="G4" s="53" t="s">
        <v>181</v>
      </c>
      <c r="H4" s="53" t="s">
        <v>182</v>
      </c>
    </row>
    <row r="5" ht="21" customHeight="1" spans="1:8">
      <c r="A5" s="50"/>
      <c r="B5" s="51"/>
      <c r="C5" s="10" t="s">
        <v>183</v>
      </c>
      <c r="D5" s="10" t="s">
        <v>184</v>
      </c>
      <c r="E5" s="53"/>
      <c r="F5" s="10"/>
      <c r="G5" s="53"/>
      <c r="H5" s="53"/>
    </row>
    <row r="6" ht="27.75" customHeight="1" spans="1:8">
      <c r="A6" s="54" t="s">
        <v>77</v>
      </c>
      <c r="B6" s="55"/>
      <c r="C6" s="55"/>
      <c r="D6" s="55"/>
      <c r="E6" s="56"/>
      <c r="F6" s="57"/>
      <c r="G6" s="57" t="s">
        <v>185</v>
      </c>
      <c r="H6" s="57" t="s">
        <v>185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2021-05-20T01:25:26Z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