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3" activeTab="6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<sst xmlns="http://schemas.openxmlformats.org/spreadsheetml/2006/main" count="440" uniqueCount="248">
  <si>
    <t>表1</t>
  </si>
  <si>
    <t>孝义市人民医院2021年部门收支总表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</si>
  <si>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</si>
  <si>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</si>
  <si>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</si>
  <si>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</si>
  <si>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</si>
  <si>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</si>
  <si>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</si>
  <si>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</si>
  <si>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</si>
  <si>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</si>
  <si>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</si>
  <si>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</si>
  <si>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</si>
  <si>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</si>
  <si>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</si>
  <si>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</si>
  <si>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</si>
  <si>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</si>
  <si>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</si>
  <si>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</si>
  <si>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</si>
  <si>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</si>
  <si>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</si>
  <si>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</si>
  <si>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</si>
  <si>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</si>
  <si>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</si>
  <si>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</si>
  <si>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</si>
  <si>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</si>
  <si>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</si>
  <si>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二十二、债务还本支出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</si>
  <si>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</si>
  <si>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</si>
  <si>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</si>
  <si>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</si>
  <si>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</si>
  <si>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孝义市人民医院2021年部门收入总表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</si>
  <si>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</si>
  <si>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</si>
  <si>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</si>
  <si>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</si>
  <si>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</si>
  <si>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</si>
  <si>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</si>
  <si>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210</t>
  </si>
  <si>
    <t>卫生健康支出</t>
  </si>
  <si>
    <t xml:space="preserve">  21002</t>
  </si>
  <si>
    <t xml:space="preserve">  公立医院</t>
  </si>
  <si>
    <t xml:space="preserve">    2100201</t>
  </si>
  <si>
    <t xml:space="preserve">    综合医院</t>
  </si>
  <si>
    <t xml:space="preserve">    2100299</t>
  </si>
  <si>
    <t xml:space="preserve">    其他公立医院支出</t>
  </si>
  <si>
    <t xml:space="preserve">  21004</t>
  </si>
  <si>
    <t xml:space="preserve">  公共卫生</t>
  </si>
  <si>
    <t xml:space="preserve">    2100409</t>
  </si>
  <si>
    <t xml:space="preserve">    重大公共卫生服务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</si>
  <si>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</si>
  <si>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</si>
  <si>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</si>
  <si>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</si>
  <si>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</si>
  <si>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</si>
  <si>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</si>
  <si>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</si>
  <si>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</si>
  <si>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</si>
  <si>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</si>
  <si>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</si>
  <si>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</si>
  <si>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</si>
  <si>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</si>
  <si>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</si>
  <si>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</si>
  <si>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</si>
  <si>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231</t>
  </si>
  <si>
    <t>债务还本支出</t>
  </si>
  <si>
    <t xml:space="preserve">  23103</t>
  </si>
  <si>
    <t xml:space="preserve">  地方政府一般债务还本支出</t>
  </si>
  <si>
    <t xml:space="preserve">    2310399</t>
  </si>
  <si>
    <t xml:space="preserve">    地方政府其他一般债务还本支出</t>
  </si>
  <si>
    <t>总计</t>
  </si>
  <si>
    <t>表3</t>
  </si>
  <si>
    <t>孝义市人民医院2021年部门支出总表</t>
  </si>
  <si>
    <t>基本支出</t>
  </si>
  <si>
    <t>项目支出</t>
  </si>
  <si>
    <t>合      计</t>
  </si>
  <si>
    <t>表4</t>
  </si>
  <si>
    <t>孝义市人民医院2021年财政拨款收支总表</t>
  </si>
  <si>
    <t>小计</t>
  </si>
  <si>
    <t>政府性基金预算</t>
  </si>
  <si>
    <t>十五、资源勘探信息等支出</t>
  </si>
  <si>
    <t>表5</t>
  </si>
  <si>
    <t>孝义市人民医院2021年一般公共预算支出表</t>
  </si>
  <si>
    <t>2020年预算数</t>
  </si>
  <si>
    <t>2021年预算数</t>
  </si>
  <si>
    <t>2021年预算数比2020年预算数增减%</t>
  </si>
  <si>
    <t>合计</t>
  </si>
  <si>
    <t xml:space="preserve">    2100408</t>
  </si>
  <si>
    <t xml:space="preserve">    基本公共卫生服务</t>
  </si>
  <si>
    <t>合     计</t>
  </si>
  <si>
    <t>表6</t>
  </si>
  <si>
    <t>孝义市人民医院2021年一般公共预算基本支出经济科目表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</si>
  <si>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</si>
  <si>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</si>
  <si>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</si>
  <si>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</si>
  <si>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</si>
  <si>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</si>
  <si>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</si>
  <si>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</si>
  <si>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</si>
  <si>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</si>
  <si>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</si>
  <si>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</si>
  <si>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</si>
  <si>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</si>
  <si>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</si>
  <si>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</si>
  <si>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</si>
  <si>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</si>
  <si>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</si>
  <si>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</si>
  <si>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</si>
  <si>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</si>
  <si>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</si>
  <si>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</si>
  <si>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</si>
  <si>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</si>
  <si>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</si>
  <si>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</si>
  <si>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</si>
  <si>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</si>
  <si>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</si>
  <si>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</si>
  <si>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</si>
  <si>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</si>
  <si>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</si>
  <si>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</si>
  <si>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</si>
  <si>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</si>
  <si>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</si>
  <si>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</si>
  <si>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</si>
  <si>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</si>
  <si>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</si>
  <si>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</si>
  <si>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</si>
  <si>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</si>
  <si>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</si>
  <si>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</si>
  <si>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</si>
  <si>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</si>
  <si>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</si>
  <si>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</si>
  <si>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</si>
  <si>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</si>
  <si>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孝义市人民医院2021年一般公共预算“三公”经费支出情况统计表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</si>
  <si>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</si>
  <si>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</si>
  <si>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</si>
  <si>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</si>
  <si>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</si>
  <si>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</si>
  <si>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</si>
  <si>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</si>
  <si>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孝义市人民医院2021年政府性基金预算支出表</t>
  </si>
  <si>
    <t>2021年预算比2020年预算数增减</t>
  </si>
  <si>
    <t>表9</t>
  </si>
  <si>
    <t>孝义市人民医院2021年一般公共预算重点项目绩效目标表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</si>
  <si>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</si>
  <si>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</si>
  <si>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</si>
  <si>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</si>
  <si>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</si>
  <si>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</si>
  <si>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</si>
  <si>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</si>
  <si>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</si>
  <si>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</si>
  <si>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120急救中心及对口帮扶运行经费</t>
  </si>
  <si>
    <t>综合医院</t>
  </si>
  <si>
    <t>2100201</t>
  </si>
  <si>
    <t>120急救中心及对口帮扶运行费用</t>
  </si>
  <si>
    <t>提升急救服务能力</t>
  </si>
  <si>
    <t>2020年第四季度药品零差价销售补助经费</t>
  </si>
  <si>
    <t>药品销售费用</t>
  </si>
  <si>
    <t>实现药品零差价销售，医院经济运行正常</t>
  </si>
  <si>
    <t>手术显微镜购置项目</t>
  </si>
  <si>
    <t>购置手术显微镜</t>
  </si>
  <si>
    <t>提高外科手术水平，方便群众就医。</t>
  </si>
  <si>
    <t>药品零差价销售补助项目</t>
  </si>
  <si>
    <t>医疗集团运行经费</t>
  </si>
  <si>
    <t>医疗集团2021年运行费用</t>
  </si>
  <si>
    <t>省政府医疗机构集团化管理需要</t>
  </si>
  <si>
    <t>药品零差价销售补助项目（2018年度药品零差价销售补助）</t>
  </si>
  <si>
    <t>医疗卫生一体化改革信息建设经费</t>
  </si>
  <si>
    <t>其他公立医院支出</t>
  </si>
  <si>
    <t>2100299</t>
  </si>
  <si>
    <t>医疗卫生一体化改革信息建设费用</t>
  </si>
  <si>
    <t>提高医疗集团管理水平和医改决策水平，提高信息化管理水平</t>
  </si>
  <si>
    <t>2021中央结核病防治项目资金（晋财社【2020】245号</t>
  </si>
  <si>
    <t>重大公共卫生服务</t>
  </si>
  <si>
    <t>2100409</t>
  </si>
  <si>
    <t>结核病患者及密切接触者诊察费用</t>
  </si>
  <si>
    <t>结核病防治</t>
  </si>
  <si>
    <t>2021中央农村癌症早诊早治项目资金（晋财社【2020】245号</t>
  </si>
  <si>
    <t>对辖区内上消化道疾病患者进行筛查费用</t>
  </si>
  <si>
    <t>农村癌症早诊早治</t>
  </si>
  <si>
    <t>使用再融资债券解决外科楼建设欠款项目</t>
  </si>
  <si>
    <t>地方政府其他一般债务还本支出</t>
  </si>
  <si>
    <t>2310399</t>
  </si>
  <si>
    <t>解决外科楼建设欠款费用</t>
  </si>
  <si>
    <t>2021年第一季度药品零差率销售补助经费</t>
  </si>
  <si>
    <t>救护车购置经费</t>
  </si>
  <si>
    <t>救护车购置费用</t>
  </si>
  <si>
    <t>满足急救需求提升救援质量。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</si>
  <si>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</si>
  <si>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孝义市人民医院2021年政府采购预算表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</si>
  <si>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</si>
  <si>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</si>
  <si>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</si>
  <si>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</si>
  <si>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</si>
  <si>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</si>
  <si>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</si>
  <si>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</si>
  <si>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</si>
  <si>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</si>
  <si>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</si>
  <si>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</si>
  <si>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</si>
  <si>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</si>
  <si>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救护车购置</t>
  </si>
  <si>
    <t>辆</t>
  </si>
  <si>
    <t>医疗集团信息集成平台</t>
  </si>
  <si>
    <t>套</t>
  </si>
  <si>
    <t>手术显微镜</t>
  </si>
  <si>
    <t>台</t>
  </si>
  <si>
    <t>药品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</si>
  <si>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</si>
  <si>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孝义市人民医院2021年政府购买服务支出预算表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</si>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</sst>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* #,##0.0;* \-#,##0.0;* &quot;&quot;??;@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0" borderId="15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25" borderId="19" applyNumberFormat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 applyProtection="0"/>
    <xf numFmtId="0" fontId="0" fillId="0" borderId="0"/>
  </cellStyleXfs>
  <cellXfs count="15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11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3" fillId="0" borderId="0" xfId="0" applyFont="1" applyFill="1" applyProtection="1"/>
    <xf numFmtId="178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11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16" sqref="H16"/>
    </sheetView>
  </sheetViews>
  <sheetFormatPr defaultColWidth="6.875" defaultRowHeight="11.25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73" t="s">
        <v>0</v>
      </c>
      <c r="B1" s="73"/>
      <c r="C1" s="73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72" t="s">
        <v>1</v>
      </c>
      <c r="B3" s="72"/>
      <c r="C3" s="72"/>
      <c r="D3" s="72"/>
      <c r="E3" s="72"/>
      <c r="F3" s="72"/>
      <c r="G3" s="72"/>
      <c r="H3" s="72"/>
    </row>
    <row r="4" ht="14.25" customHeight="1" spans="1:8">
      <c r="A4" s="118"/>
      <c r="B4" s="118"/>
      <c r="C4" s="118"/>
      <c r="D4" s="118"/>
      <c r="E4" s="118"/>
      <c r="F4" s="118"/>
      <c r="G4" s="118"/>
      <c r="H4" s="88" t="s">
        <v>2</v>
      </c>
    </row>
    <row r="5" ht="24" customHeight="1" spans="1:8">
      <c r="A5" s="151" t="s">
        <v>3</v>
      </c>
      <c r="B5" s="74"/>
      <c r="C5" s="74"/>
      <c r="D5" s="74"/>
      <c r="E5" s="151" t="s">
        <v>4</v>
      </c>
      <c r="F5" s="74"/>
      <c r="G5" s="74"/>
      <c r="H5" s="74"/>
    </row>
    <row r="6" ht="24" customHeight="1" spans="1:8">
      <c r="A6" s="152" t="s">
        <v>5</v>
      </c>
      <c r="B6" s="120" t="s">
        <v>6</v>
      </c>
      <c r="C6" s="143"/>
      <c r="D6" s="121"/>
      <c r="E6" s="144" t="s">
        <v>7</v>
      </c>
      <c r="F6" s="120" t="s">
        <v>6</v>
      </c>
      <c r="G6" s="143"/>
      <c r="H6" s="121"/>
    </row>
    <row r="7" ht="48.75" customHeight="1" spans="1:8">
      <c r="A7" s="123"/>
      <c r="B7" s="145" t="s">
        <v>8</v>
      </c>
      <c r="C7" s="145" t="s">
        <v>9</v>
      </c>
      <c r="D7" s="145" t="s">
        <v>10</v>
      </c>
      <c r="E7" s="146"/>
      <c r="F7" s="145" t="s">
        <v>8</v>
      </c>
      <c r="G7" s="145" t="s">
        <v>9</v>
      </c>
      <c r="H7" s="145" t="s">
        <v>10</v>
      </c>
    </row>
    <row r="8" ht="24" customHeight="1" spans="1:8">
      <c r="A8" s="78" t="s">
        <v>11</v>
      </c>
      <c r="B8" s="111">
        <v>4437.38</v>
      </c>
      <c r="C8" s="111">
        <v>6037</v>
      </c>
      <c r="D8" s="114">
        <f>(C8-B8)/B8*100</f>
        <v>36.0487494873101</v>
      </c>
      <c r="E8" s="76" t="s">
        <v>12</v>
      </c>
      <c r="F8" s="109"/>
      <c r="G8" s="109"/>
      <c r="H8" s="111"/>
    </row>
    <row r="9" ht="24" customHeight="1" spans="1:8">
      <c r="A9" s="78" t="s">
        <v>13</v>
      </c>
      <c r="B9" s="111"/>
      <c r="C9" s="111"/>
      <c r="D9" s="111"/>
      <c r="E9" s="76" t="s">
        <v>14</v>
      </c>
      <c r="F9" s="109"/>
      <c r="G9" s="109"/>
      <c r="H9" s="111"/>
    </row>
    <row r="10" ht="24" customHeight="1" spans="1:8">
      <c r="A10" s="78" t="s">
        <v>15</v>
      </c>
      <c r="B10" s="111"/>
      <c r="C10" s="111"/>
      <c r="D10" s="111"/>
      <c r="E10" s="76" t="s">
        <v>16</v>
      </c>
      <c r="F10" s="109"/>
      <c r="G10" s="109"/>
      <c r="H10" s="147"/>
    </row>
    <row r="11" ht="24" customHeight="1" spans="1:8">
      <c r="A11" s="78" t="s">
        <v>17</v>
      </c>
      <c r="B11" s="111"/>
      <c r="C11" s="111"/>
      <c r="D11" s="111"/>
      <c r="E11" s="78" t="s">
        <v>18</v>
      </c>
      <c r="F11" s="111"/>
      <c r="G11" s="111"/>
      <c r="H11" s="147"/>
    </row>
    <row r="12" ht="24" customHeight="1" spans="1:8">
      <c r="A12" s="78"/>
      <c r="B12" s="111"/>
      <c r="C12" s="111"/>
      <c r="D12" s="111"/>
      <c r="E12" s="76" t="s">
        <v>19</v>
      </c>
      <c r="F12" s="109"/>
      <c r="G12" s="109"/>
      <c r="H12" s="147"/>
    </row>
    <row r="13" ht="24" customHeight="1" spans="1:8">
      <c r="A13" s="78"/>
      <c r="B13" s="111"/>
      <c r="C13" s="111"/>
      <c r="D13" s="111"/>
      <c r="E13" s="76" t="s">
        <v>20</v>
      </c>
      <c r="F13" s="109"/>
      <c r="G13" s="109"/>
      <c r="H13" s="147"/>
    </row>
    <row r="14" ht="24" customHeight="1" spans="1:8">
      <c r="A14" s="78"/>
      <c r="B14" s="111"/>
      <c r="C14" s="111"/>
      <c r="D14" s="111"/>
      <c r="E14" s="78" t="s">
        <v>21</v>
      </c>
      <c r="F14" s="111"/>
      <c r="G14" s="111"/>
      <c r="H14" s="147"/>
    </row>
    <row r="15" ht="24" customHeight="1" spans="1:8">
      <c r="A15" s="78"/>
      <c r="B15" s="111"/>
      <c r="C15" s="111"/>
      <c r="D15" s="111"/>
      <c r="E15" s="78" t="s">
        <v>22</v>
      </c>
      <c r="F15" s="148">
        <v>750.56</v>
      </c>
      <c r="G15" s="148">
        <v>732.93</v>
      </c>
      <c r="H15" s="114">
        <f>(G15-F15)/F15*100</f>
        <v>-2.34891281176721</v>
      </c>
    </row>
    <row r="16" ht="24" customHeight="1" spans="1:8">
      <c r="A16" s="78"/>
      <c r="B16" s="111"/>
      <c r="C16" s="111"/>
      <c r="D16" s="111"/>
      <c r="E16" s="76" t="s">
        <v>23</v>
      </c>
      <c r="F16" s="149">
        <v>3676.52</v>
      </c>
      <c r="G16" s="149">
        <v>5067.07</v>
      </c>
      <c r="H16" s="114">
        <f>(G16-F16)/F16*100</f>
        <v>37.8224516662496</v>
      </c>
    </row>
    <row r="17" ht="24" customHeight="1" spans="1:8">
      <c r="A17" s="78"/>
      <c r="B17" s="111"/>
      <c r="C17" s="111"/>
      <c r="D17" s="111"/>
      <c r="E17" s="76" t="s">
        <v>24</v>
      </c>
      <c r="F17" s="149"/>
      <c r="G17" s="149"/>
      <c r="H17" s="147"/>
    </row>
    <row r="18" ht="24" customHeight="1" spans="1:8">
      <c r="A18" s="78"/>
      <c r="B18" s="111"/>
      <c r="C18" s="111"/>
      <c r="D18" s="111"/>
      <c r="E18" s="78" t="s">
        <v>25</v>
      </c>
      <c r="F18" s="148"/>
      <c r="G18" s="148"/>
      <c r="H18" s="147"/>
    </row>
    <row r="19" ht="24" customHeight="1" spans="1:8">
      <c r="A19" s="78"/>
      <c r="B19" s="111"/>
      <c r="C19" s="111"/>
      <c r="D19" s="111"/>
      <c r="E19" s="78" t="s">
        <v>26</v>
      </c>
      <c r="F19" s="111"/>
      <c r="G19" s="111"/>
      <c r="H19" s="147"/>
    </row>
    <row r="20" ht="24" customHeight="1" spans="1:8">
      <c r="A20" s="78"/>
      <c r="B20" s="111"/>
      <c r="C20" s="111"/>
      <c r="D20" s="111"/>
      <c r="E20" s="78" t="s">
        <v>27</v>
      </c>
      <c r="F20" s="111"/>
      <c r="G20" s="111"/>
      <c r="H20" s="147"/>
    </row>
    <row r="21" ht="24" customHeight="1" spans="1:8">
      <c r="A21" s="78"/>
      <c r="B21" s="111"/>
      <c r="C21" s="111"/>
      <c r="D21" s="111"/>
      <c r="E21" s="78" t="s">
        <v>28</v>
      </c>
      <c r="F21" s="111"/>
      <c r="G21" s="111"/>
      <c r="H21" s="147"/>
    </row>
    <row r="22" ht="24" customHeight="1" spans="1:8">
      <c r="A22" s="78"/>
      <c r="B22" s="111"/>
      <c r="C22" s="111"/>
      <c r="D22" s="111"/>
      <c r="E22" s="78" t="s">
        <v>29</v>
      </c>
      <c r="F22" s="111"/>
      <c r="G22" s="111"/>
      <c r="H22" s="147"/>
    </row>
    <row r="23" ht="24" customHeight="1" spans="1:8">
      <c r="A23" s="78"/>
      <c r="B23" s="111"/>
      <c r="C23" s="111"/>
      <c r="D23" s="111"/>
      <c r="E23" s="78" t="s">
        <v>30</v>
      </c>
      <c r="F23" s="111"/>
      <c r="G23" s="111"/>
      <c r="H23" s="147"/>
    </row>
    <row r="24" ht="24" customHeight="1" spans="1:8">
      <c r="A24" s="78"/>
      <c r="B24" s="111"/>
      <c r="C24" s="111"/>
      <c r="D24" s="111"/>
      <c r="E24" s="78" t="s">
        <v>31</v>
      </c>
      <c r="F24" s="111"/>
      <c r="G24" s="111"/>
      <c r="H24" s="147"/>
    </row>
    <row r="25" ht="24" customHeight="1" spans="1:8">
      <c r="A25" s="78"/>
      <c r="B25" s="111"/>
      <c r="C25" s="111"/>
      <c r="D25" s="111"/>
      <c r="E25" s="78" t="s">
        <v>32</v>
      </c>
      <c r="F25" s="111">
        <v>10.3</v>
      </c>
      <c r="G25" s="111">
        <v>9.97</v>
      </c>
      <c r="H25" s="114">
        <f t="shared" ref="H25:H29" si="0">(G25-F25)/F25*100</f>
        <v>-3.20388349514563</v>
      </c>
    </row>
    <row r="26" ht="24" customHeight="1" spans="1:8">
      <c r="A26" s="78"/>
      <c r="B26" s="111"/>
      <c r="C26" s="111"/>
      <c r="D26" s="111"/>
      <c r="E26" s="78" t="s">
        <v>33</v>
      </c>
      <c r="F26" s="111"/>
      <c r="G26" s="111">
        <v>227.03</v>
      </c>
      <c r="H26" s="114">
        <v>100</v>
      </c>
    </row>
    <row r="27" ht="24" customHeight="1" spans="1:8">
      <c r="A27" s="78"/>
      <c r="B27" s="111"/>
      <c r="C27" s="111"/>
      <c r="D27" s="111"/>
      <c r="E27" s="78" t="s">
        <v>34</v>
      </c>
      <c r="F27" s="111"/>
      <c r="G27" s="111"/>
      <c r="H27" s="147"/>
    </row>
    <row r="28" ht="24" customHeight="1" spans="1:8">
      <c r="A28" s="78"/>
      <c r="B28" s="111"/>
      <c r="C28" s="111"/>
      <c r="D28" s="111"/>
      <c r="E28" s="78" t="s">
        <v>35</v>
      </c>
      <c r="F28" s="150"/>
      <c r="G28" s="150"/>
      <c r="H28" s="147"/>
    </row>
    <row r="29" ht="24" customHeight="1" spans="1:8">
      <c r="A29" s="74" t="s">
        <v>36</v>
      </c>
      <c r="B29" s="91">
        <f>B8</f>
        <v>4437.38</v>
      </c>
      <c r="C29" s="91">
        <f>C8</f>
        <v>6037</v>
      </c>
      <c r="D29" s="114">
        <f>(C29-B29)/B29*100</f>
        <v>36.0487494873101</v>
      </c>
      <c r="E29" s="74" t="s">
        <v>37</v>
      </c>
      <c r="F29" s="111">
        <f>F15+F16+F25</f>
        <v>4437.38</v>
      </c>
      <c r="G29" s="111">
        <f>G15+G16+G25+G26</f>
        <v>6037</v>
      </c>
      <c r="H29" s="114">
        <f t="shared" si="0"/>
        <v>36.0487494873101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314583333333333" bottom="0.590277777777778" header="0.196527777777778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workbookViewId="0">
      <selection activeCell="G19" sqref="G19"/>
    </sheetView>
  </sheetViews>
  <sheetFormatPr defaultColWidth="9" defaultRowHeight="14.25"/>
  <cols>
    <col min="1" max="1" width="22.625" customWidth="1"/>
    <col min="2" max="4" width="8.75" customWidth="1"/>
    <col min="5" max="7" width="9.375"/>
  </cols>
  <sheetData>
    <row r="1" ht="31.5" customHeight="1" spans="1:14">
      <c r="A1" s="1" t="s">
        <v>219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221</v>
      </c>
      <c r="B4" s="31" t="s">
        <v>222</v>
      </c>
      <c r="C4" s="31" t="s">
        <v>223</v>
      </c>
      <c r="D4" s="31" t="s">
        <v>224</v>
      </c>
      <c r="E4" s="8" t="s">
        <v>225</v>
      </c>
      <c r="F4" s="8"/>
      <c r="G4" s="8"/>
      <c r="H4" s="8"/>
      <c r="I4" s="8"/>
      <c r="J4" s="8"/>
      <c r="K4" s="8"/>
      <c r="L4" s="8"/>
      <c r="M4" s="8"/>
      <c r="N4" s="45" t="s">
        <v>226</v>
      </c>
    </row>
    <row r="5" ht="37.5" customHeight="1" spans="1:14">
      <c r="A5" s="9"/>
      <c r="B5" s="31"/>
      <c r="C5" s="31"/>
      <c r="D5" s="31"/>
      <c r="E5" s="10" t="s">
        <v>83</v>
      </c>
      <c r="F5" s="8" t="s">
        <v>41</v>
      </c>
      <c r="G5" s="8"/>
      <c r="H5" s="8"/>
      <c r="I5" s="8"/>
      <c r="J5" s="46"/>
      <c r="K5" s="46"/>
      <c r="L5" s="23" t="s">
        <v>227</v>
      </c>
      <c r="M5" s="23" t="s">
        <v>228</v>
      </c>
      <c r="N5" s="47"/>
    </row>
    <row r="6" ht="78.75" customHeight="1" spans="1:14">
      <c r="A6" s="13"/>
      <c r="B6" s="31"/>
      <c r="C6" s="31"/>
      <c r="D6" s="31"/>
      <c r="E6" s="10"/>
      <c r="F6" s="14" t="s">
        <v>229</v>
      </c>
      <c r="G6" s="10" t="s">
        <v>230</v>
      </c>
      <c r="H6" s="10" t="s">
        <v>231</v>
      </c>
      <c r="I6" s="10" t="s">
        <v>232</v>
      </c>
      <c r="J6" s="10" t="s">
        <v>233</v>
      </c>
      <c r="K6" s="24" t="s">
        <v>234</v>
      </c>
      <c r="L6" s="25"/>
      <c r="M6" s="25"/>
      <c r="N6" s="48"/>
    </row>
    <row r="7" ht="24" customHeight="1" spans="1:14">
      <c r="A7" s="32" t="s">
        <v>235</v>
      </c>
      <c r="B7" s="33"/>
      <c r="C7" s="33" t="s">
        <v>236</v>
      </c>
      <c r="D7" s="33">
        <v>1</v>
      </c>
      <c r="E7" s="34">
        <f>F7</f>
        <v>24.8</v>
      </c>
      <c r="F7" s="34">
        <f>G7</f>
        <v>24.8</v>
      </c>
      <c r="G7" s="35">
        <v>24.8</v>
      </c>
      <c r="H7" s="33"/>
      <c r="I7" s="33"/>
      <c r="J7" s="33"/>
      <c r="K7" s="33"/>
      <c r="L7" s="33"/>
      <c r="M7" s="33"/>
      <c r="N7" s="33"/>
    </row>
    <row r="8" ht="24" customHeight="1" spans="1:14">
      <c r="A8" s="36" t="s">
        <v>237</v>
      </c>
      <c r="B8" s="37"/>
      <c r="C8" s="38" t="s">
        <v>238</v>
      </c>
      <c r="D8" s="33">
        <v>1</v>
      </c>
      <c r="E8" s="34">
        <f>F8</f>
        <v>150</v>
      </c>
      <c r="F8" s="34">
        <f>G8</f>
        <v>150</v>
      </c>
      <c r="G8" s="39">
        <v>150</v>
      </c>
      <c r="H8" s="40"/>
      <c r="I8" s="40"/>
      <c r="J8" s="40"/>
      <c r="K8" s="40"/>
      <c r="L8" s="40"/>
      <c r="M8" s="40"/>
      <c r="N8" s="42"/>
    </row>
    <row r="9" ht="24" customHeight="1" spans="1:14">
      <c r="A9" s="36" t="s">
        <v>239</v>
      </c>
      <c r="B9" s="37"/>
      <c r="C9" s="38" t="s">
        <v>240</v>
      </c>
      <c r="D9" s="33">
        <v>1</v>
      </c>
      <c r="E9" s="34">
        <f>F9</f>
        <v>219.8</v>
      </c>
      <c r="F9" s="34">
        <f>G9</f>
        <v>219.8</v>
      </c>
      <c r="G9" s="39">
        <v>219.8</v>
      </c>
      <c r="H9" s="40"/>
      <c r="I9" s="40"/>
      <c r="J9" s="40"/>
      <c r="K9" s="40"/>
      <c r="L9" s="40"/>
      <c r="M9" s="40"/>
      <c r="N9" s="42"/>
    </row>
    <row r="10" ht="24" customHeight="1" spans="1:14">
      <c r="A10" s="36" t="s">
        <v>241</v>
      </c>
      <c r="B10" s="37"/>
      <c r="C10" s="38"/>
      <c r="D10" s="38"/>
      <c r="E10" s="34">
        <f>F10</f>
        <v>1322</v>
      </c>
      <c r="F10" s="34">
        <f>G10</f>
        <v>1322</v>
      </c>
      <c r="G10" s="39">
        <v>1322</v>
      </c>
      <c r="H10" s="40"/>
      <c r="I10" s="40"/>
      <c r="J10" s="40"/>
      <c r="K10" s="40"/>
      <c r="L10" s="40"/>
      <c r="M10" s="40"/>
      <c r="N10" s="42"/>
    </row>
    <row r="11" ht="24" customHeight="1" spans="1:14">
      <c r="A11" s="41"/>
      <c r="B11" s="37"/>
      <c r="C11" s="42"/>
      <c r="D11" s="42"/>
      <c r="E11" s="40"/>
      <c r="F11" s="40"/>
      <c r="G11" s="40"/>
      <c r="H11" s="40"/>
      <c r="I11" s="40"/>
      <c r="J11" s="40"/>
      <c r="K11" s="40"/>
      <c r="L11" s="40"/>
      <c r="M11" s="40"/>
      <c r="N11" s="42"/>
    </row>
    <row r="12" ht="24" customHeight="1" spans="1:14">
      <c r="A12" s="41"/>
      <c r="B12" s="37"/>
      <c r="C12" s="42"/>
      <c r="D12" s="42"/>
      <c r="E12" s="40"/>
      <c r="F12" s="40"/>
      <c r="G12" s="40"/>
      <c r="H12" s="40"/>
      <c r="I12" s="40"/>
      <c r="J12" s="40"/>
      <c r="K12" s="40"/>
      <c r="L12" s="40"/>
      <c r="M12" s="40"/>
      <c r="N12" s="42"/>
    </row>
    <row r="13" ht="24" customHeight="1" spans="1:14">
      <c r="A13" s="41"/>
      <c r="B13" s="37"/>
      <c r="C13" s="42"/>
      <c r="D13" s="42"/>
      <c r="E13" s="40"/>
      <c r="F13" s="40"/>
      <c r="G13" s="40"/>
      <c r="H13" s="40"/>
      <c r="I13" s="40"/>
      <c r="J13" s="40"/>
      <c r="K13" s="40"/>
      <c r="L13" s="40"/>
      <c r="M13" s="40"/>
      <c r="N13" s="42"/>
    </row>
    <row r="14" ht="24" customHeight="1" spans="1:14">
      <c r="A14" s="41"/>
      <c r="B14" s="37"/>
      <c r="C14" s="42"/>
      <c r="D14" s="42"/>
      <c r="E14" s="40"/>
      <c r="F14" s="40"/>
      <c r="G14" s="40"/>
      <c r="H14" s="40"/>
      <c r="I14" s="40"/>
      <c r="J14" s="40"/>
      <c r="K14" s="40"/>
      <c r="L14" s="40"/>
      <c r="M14" s="40"/>
      <c r="N14" s="42"/>
    </row>
    <row r="15" ht="24" customHeight="1" spans="1:14">
      <c r="A15" s="41"/>
      <c r="B15" s="37"/>
      <c r="C15" s="42"/>
      <c r="D15" s="42"/>
      <c r="E15" s="40"/>
      <c r="F15" s="40"/>
      <c r="G15" s="40"/>
      <c r="H15" s="40"/>
      <c r="I15" s="40"/>
      <c r="J15" s="40"/>
      <c r="K15" s="40"/>
      <c r="L15" s="40"/>
      <c r="M15" s="40"/>
      <c r="N15" s="42"/>
    </row>
    <row r="16" ht="24" customHeight="1" spans="1:14">
      <c r="A16" s="17" t="s">
        <v>88</v>
      </c>
      <c r="B16" s="43"/>
      <c r="C16" s="43"/>
      <c r="D16" s="18"/>
      <c r="E16" s="40">
        <v>1716.6</v>
      </c>
      <c r="F16" s="40">
        <v>1716.6</v>
      </c>
      <c r="G16" s="40">
        <v>1716.6</v>
      </c>
      <c r="H16" s="40"/>
      <c r="I16" s="40"/>
      <c r="J16" s="40"/>
      <c r="K16" s="40"/>
      <c r="L16" s="40"/>
      <c r="M16" s="40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workbookViewId="0">
      <selection activeCell="R3" sqref="R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244</v>
      </c>
      <c r="B4" s="7" t="s">
        <v>245</v>
      </c>
      <c r="C4" s="8" t="s">
        <v>225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83</v>
      </c>
      <c r="D5" s="11" t="s">
        <v>246</v>
      </c>
      <c r="E5" s="12"/>
      <c r="F5" s="12"/>
      <c r="G5" s="12"/>
      <c r="H5" s="12"/>
      <c r="I5" s="22"/>
      <c r="J5" s="23" t="s">
        <v>227</v>
      </c>
      <c r="K5" s="23" t="s">
        <v>228</v>
      </c>
      <c r="L5" s="9"/>
    </row>
    <row r="6" ht="81" customHeight="1" spans="1:12">
      <c r="A6" s="13"/>
      <c r="B6" s="13"/>
      <c r="C6" s="10"/>
      <c r="D6" s="14" t="s">
        <v>229</v>
      </c>
      <c r="E6" s="10" t="s">
        <v>230</v>
      </c>
      <c r="F6" s="10" t="s">
        <v>231</v>
      </c>
      <c r="G6" s="10" t="s">
        <v>232</v>
      </c>
      <c r="H6" s="10" t="s">
        <v>233</v>
      </c>
      <c r="I6" s="24" t="s">
        <v>247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7" workbookViewId="0">
      <selection activeCell="C34" sqref="C34"/>
    </sheetView>
  </sheetViews>
  <sheetFormatPr defaultColWidth="6.875" defaultRowHeight="11.25" outlineLevelCol="6"/>
  <cols>
    <col min="1" max="1" width="20.625" style="128" customWidth="1"/>
    <col min="2" max="2" width="38.625" style="128" customWidth="1"/>
    <col min="3" max="5" width="14.625" style="128" customWidth="1"/>
    <col min="6" max="6" width="12" style="128" customWidth="1"/>
    <col min="7" max="7" width="15.625" style="128" customWidth="1"/>
    <col min="8" max="16384" width="6.875" style="128"/>
  </cols>
  <sheetData>
    <row r="1" ht="16.5" customHeight="1" spans="1:7">
      <c r="A1" s="129" t="s">
        <v>38</v>
      </c>
      <c r="B1" s="130"/>
      <c r="C1" s="130"/>
      <c r="D1" s="131"/>
      <c r="E1" s="131"/>
      <c r="F1" s="131"/>
      <c r="G1" s="131"/>
    </row>
    <row r="2" ht="29.25" customHeight="1" spans="1:7">
      <c r="A2" s="132" t="s">
        <v>39</v>
      </c>
      <c r="B2" s="132"/>
      <c r="C2" s="132"/>
      <c r="D2" s="132"/>
      <c r="E2" s="132"/>
      <c r="F2" s="132"/>
      <c r="G2" s="132"/>
    </row>
    <row r="3" ht="26.25" customHeight="1" spans="1:7">
      <c r="A3" s="133"/>
      <c r="B3" s="133"/>
      <c r="C3" s="133"/>
      <c r="D3" s="133"/>
      <c r="E3" s="133"/>
      <c r="F3" s="133"/>
      <c r="G3" s="134" t="s">
        <v>2</v>
      </c>
    </row>
    <row r="4" ht="26.25" customHeight="1" spans="1:7">
      <c r="A4" s="135" t="s">
        <v>40</v>
      </c>
      <c r="B4" s="135"/>
      <c r="C4" s="136" t="s">
        <v>36</v>
      </c>
      <c r="D4" s="137" t="s">
        <v>41</v>
      </c>
      <c r="E4" s="137" t="s">
        <v>42</v>
      </c>
      <c r="F4" s="137" t="s">
        <v>43</v>
      </c>
      <c r="G4" s="136" t="s">
        <v>44</v>
      </c>
    </row>
    <row r="5" s="126" customFormat="1" ht="47.25" customHeight="1" spans="1:7">
      <c r="A5" s="135" t="s">
        <v>45</v>
      </c>
      <c r="B5" s="135" t="s">
        <v>46</v>
      </c>
      <c r="C5" s="138"/>
      <c r="D5" s="137"/>
      <c r="E5" s="137"/>
      <c r="F5" s="137"/>
      <c r="G5" s="138"/>
    </row>
    <row r="6" s="126" customFormat="1" ht="25.5" customHeight="1" spans="1:7">
      <c r="A6" s="106" t="s">
        <v>47</v>
      </c>
      <c r="B6" s="107" t="s">
        <v>48</v>
      </c>
      <c r="C6" s="139">
        <f>C7+C10+C12</f>
        <v>5067.07</v>
      </c>
      <c r="D6" s="139">
        <f>D7+D10+D12</f>
        <v>5067.07</v>
      </c>
      <c r="E6" s="140"/>
      <c r="F6" s="140"/>
      <c r="G6" s="140"/>
    </row>
    <row r="7" s="126" customFormat="1" ht="25.5" customHeight="1" spans="1:7">
      <c r="A7" s="106" t="s">
        <v>49</v>
      </c>
      <c r="B7" s="107" t="s">
        <v>50</v>
      </c>
      <c r="C7" s="139">
        <f>C8+C9</f>
        <v>4795.53</v>
      </c>
      <c r="D7" s="139">
        <f>D8+D9</f>
        <v>4795.53</v>
      </c>
      <c r="E7" s="140"/>
      <c r="F7" s="140"/>
      <c r="G7" s="140"/>
    </row>
    <row r="8" s="126" customFormat="1" ht="25.5" customHeight="1" spans="1:7">
      <c r="A8" s="106" t="s">
        <v>51</v>
      </c>
      <c r="B8" s="107" t="s">
        <v>52</v>
      </c>
      <c r="C8" s="139">
        <v>4645.53</v>
      </c>
      <c r="D8" s="139">
        <v>4645.53</v>
      </c>
      <c r="E8" s="140"/>
      <c r="F8" s="140"/>
      <c r="G8" s="140"/>
    </row>
    <row r="9" s="126" customFormat="1" ht="25.5" customHeight="1" spans="1:7">
      <c r="A9" s="106" t="s">
        <v>53</v>
      </c>
      <c r="B9" s="107" t="s">
        <v>54</v>
      </c>
      <c r="C9" s="139">
        <v>150</v>
      </c>
      <c r="D9" s="139">
        <v>150</v>
      </c>
      <c r="E9" s="140"/>
      <c r="F9" s="140"/>
      <c r="G9" s="140"/>
    </row>
    <row r="10" s="126" customFormat="1" ht="25.5" customHeight="1" spans="1:7">
      <c r="A10" s="106" t="s">
        <v>55</v>
      </c>
      <c r="B10" s="107" t="s">
        <v>56</v>
      </c>
      <c r="C10" s="139">
        <v>71.24</v>
      </c>
      <c r="D10" s="139">
        <v>71.24</v>
      </c>
      <c r="E10" s="140"/>
      <c r="F10" s="140"/>
      <c r="G10" s="140"/>
    </row>
    <row r="11" s="126" customFormat="1" ht="25.5" customHeight="1" spans="1:7">
      <c r="A11" s="106" t="s">
        <v>57</v>
      </c>
      <c r="B11" s="107" t="s">
        <v>58</v>
      </c>
      <c r="C11" s="139">
        <v>71.24</v>
      </c>
      <c r="D11" s="139">
        <v>71.24</v>
      </c>
      <c r="E11" s="140"/>
      <c r="F11" s="140"/>
      <c r="G11" s="140"/>
    </row>
    <row r="12" s="127" customFormat="1" ht="25.5" customHeight="1" spans="1:7">
      <c r="A12" s="106" t="s">
        <v>59</v>
      </c>
      <c r="B12" s="107" t="s">
        <v>60</v>
      </c>
      <c r="C12" s="139">
        <v>200.3</v>
      </c>
      <c r="D12" s="139">
        <v>200.3</v>
      </c>
      <c r="E12" s="141"/>
      <c r="F12" s="141"/>
      <c r="G12" s="141"/>
    </row>
    <row r="13" s="127" customFormat="1" ht="25.5" customHeight="1" spans="1:7">
      <c r="A13" s="106" t="s">
        <v>61</v>
      </c>
      <c r="B13" s="107" t="s">
        <v>62</v>
      </c>
      <c r="C13" s="139">
        <v>200.3</v>
      </c>
      <c r="D13" s="139">
        <v>200.3</v>
      </c>
      <c r="E13" s="103"/>
      <c r="F13" s="103"/>
      <c r="G13" s="103"/>
    </row>
    <row r="14" s="127" customFormat="1" ht="25.5" customHeight="1" spans="1:7">
      <c r="A14" s="106" t="s">
        <v>63</v>
      </c>
      <c r="B14" s="107" t="s">
        <v>64</v>
      </c>
      <c r="C14" s="139">
        <v>732.93</v>
      </c>
      <c r="D14" s="139">
        <v>732.93</v>
      </c>
      <c r="E14" s="103"/>
      <c r="F14" s="103"/>
      <c r="G14" s="103"/>
    </row>
    <row r="15" s="127" customFormat="1" ht="25.5" customHeight="1" spans="1:7">
      <c r="A15" s="106" t="s">
        <v>65</v>
      </c>
      <c r="B15" s="103" t="s">
        <v>66</v>
      </c>
      <c r="C15" s="139">
        <v>732.93</v>
      </c>
      <c r="D15" s="139">
        <v>732.93</v>
      </c>
      <c r="E15" s="103"/>
      <c r="F15" s="103"/>
      <c r="G15" s="103"/>
    </row>
    <row r="16" s="127" customFormat="1" ht="25.5" customHeight="1" spans="1:7">
      <c r="A16" s="106" t="s">
        <v>67</v>
      </c>
      <c r="B16" s="107" t="s">
        <v>68</v>
      </c>
      <c r="C16" s="139">
        <v>493.05</v>
      </c>
      <c r="D16" s="139">
        <v>493.05</v>
      </c>
      <c r="E16" s="103"/>
      <c r="F16" s="103"/>
      <c r="G16" s="103"/>
    </row>
    <row r="17" s="127" customFormat="1" ht="25.5" customHeight="1" spans="1:7">
      <c r="A17" s="106" t="s">
        <v>69</v>
      </c>
      <c r="B17" s="107" t="s">
        <v>70</v>
      </c>
      <c r="C17" s="139">
        <v>239.88</v>
      </c>
      <c r="D17" s="139">
        <v>239.88</v>
      </c>
      <c r="E17" s="103"/>
      <c r="F17" s="103"/>
      <c r="G17" s="103"/>
    </row>
    <row r="18" ht="25.5" customHeight="1" spans="1:7">
      <c r="A18" s="106" t="s">
        <v>71</v>
      </c>
      <c r="B18" s="107" t="s">
        <v>72</v>
      </c>
      <c r="C18" s="139">
        <v>9.97</v>
      </c>
      <c r="D18" s="139">
        <v>9.97</v>
      </c>
      <c r="E18" s="103"/>
      <c r="F18" s="103"/>
      <c r="G18" s="103"/>
    </row>
    <row r="19" ht="25.5" customHeight="1" spans="1:7">
      <c r="A19" s="106" t="s">
        <v>73</v>
      </c>
      <c r="B19" s="107" t="s">
        <v>74</v>
      </c>
      <c r="C19" s="139">
        <v>9.97</v>
      </c>
      <c r="D19" s="139">
        <v>9.97</v>
      </c>
      <c r="E19" s="103"/>
      <c r="F19" s="103"/>
      <c r="G19" s="103"/>
    </row>
    <row r="20" ht="25.5" customHeight="1" spans="1:7">
      <c r="A20" s="106" t="s">
        <v>75</v>
      </c>
      <c r="B20" s="110" t="s">
        <v>76</v>
      </c>
      <c r="C20" s="139">
        <v>9.97</v>
      </c>
      <c r="D20" s="139">
        <v>9.97</v>
      </c>
      <c r="E20" s="103"/>
      <c r="F20" s="103"/>
      <c r="G20" s="103"/>
    </row>
    <row r="21" s="127" customFormat="1" ht="25.5" customHeight="1" spans="1:7">
      <c r="A21" s="106" t="s">
        <v>77</v>
      </c>
      <c r="B21" s="110" t="s">
        <v>78</v>
      </c>
      <c r="C21" s="139">
        <v>227.03</v>
      </c>
      <c r="D21" s="139">
        <v>227.03</v>
      </c>
      <c r="E21" s="103"/>
      <c r="F21" s="103"/>
      <c r="G21" s="103"/>
    </row>
    <row r="22" s="127" customFormat="1" ht="25.5" customHeight="1" spans="1:7">
      <c r="A22" s="106" t="s">
        <v>79</v>
      </c>
      <c r="B22" s="110" t="s">
        <v>80</v>
      </c>
      <c r="C22" s="139">
        <v>227.03</v>
      </c>
      <c r="D22" s="139">
        <v>227.03</v>
      </c>
      <c r="E22" s="103"/>
      <c r="F22" s="103"/>
      <c r="G22" s="103"/>
    </row>
    <row r="23" s="126" customFormat="1" ht="25.5" customHeight="1" spans="1:7">
      <c r="A23" s="106" t="s">
        <v>81</v>
      </c>
      <c r="B23" s="107" t="s">
        <v>82</v>
      </c>
      <c r="C23" s="139">
        <v>227.03</v>
      </c>
      <c r="D23" s="139">
        <v>227.03</v>
      </c>
      <c r="E23" s="140"/>
      <c r="F23" s="140"/>
      <c r="G23" s="140"/>
    </row>
    <row r="24" s="126" customFormat="1" ht="25.5" customHeight="1" spans="1:7">
      <c r="A24" s="142" t="s">
        <v>83</v>
      </c>
      <c r="B24" s="107"/>
      <c r="C24" s="139">
        <f>C6+C14+C18+C21</f>
        <v>6037</v>
      </c>
      <c r="D24" s="139">
        <f>D6+D14+D18+D21</f>
        <v>6037</v>
      </c>
      <c r="E24" s="140"/>
      <c r="F24" s="140"/>
      <c r="G24" s="140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314583333333333" right="0.19652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D7" sqref="D7:E7"/>
    </sheetView>
  </sheetViews>
  <sheetFormatPr defaultColWidth="6.875" defaultRowHeight="11.25" outlineLevelCol="4"/>
  <cols>
    <col min="1" max="1" width="19.375" style="71" customWidth="1"/>
    <col min="2" max="2" width="31.625" style="71" customWidth="1"/>
    <col min="3" max="5" width="24.125" style="71" customWidth="1"/>
    <col min="6" max="16384" width="6.875" style="71"/>
  </cols>
  <sheetData>
    <row r="1" ht="16.5" customHeight="1" spans="1:5">
      <c r="A1" s="49" t="s">
        <v>84</v>
      </c>
      <c r="B1" s="50"/>
      <c r="C1" s="50"/>
      <c r="D1" s="81"/>
      <c r="E1" s="81"/>
    </row>
    <row r="2" ht="16.5" customHeight="1" spans="1:5">
      <c r="A2" s="50"/>
      <c r="B2" s="50"/>
      <c r="C2" s="50"/>
      <c r="D2" s="81"/>
      <c r="E2" s="81"/>
    </row>
    <row r="3" ht="29.25" customHeight="1" spans="1:5">
      <c r="A3" s="104" t="s">
        <v>85</v>
      </c>
      <c r="B3" s="104"/>
      <c r="C3" s="104"/>
      <c r="D3" s="104"/>
      <c r="E3" s="104"/>
    </row>
    <row r="4" ht="26.25" customHeight="1" spans="1:5">
      <c r="A4" s="73"/>
      <c r="B4" s="73"/>
      <c r="C4" s="73"/>
      <c r="D4" s="73"/>
      <c r="E4" s="119" t="s">
        <v>2</v>
      </c>
    </row>
    <row r="5" ht="26.25" customHeight="1" spans="1:5">
      <c r="A5" s="120" t="s">
        <v>40</v>
      </c>
      <c r="B5" s="121"/>
      <c r="C5" s="122" t="s">
        <v>37</v>
      </c>
      <c r="D5" s="122" t="s">
        <v>86</v>
      </c>
      <c r="E5" s="122" t="s">
        <v>87</v>
      </c>
    </row>
    <row r="6" s="70" customFormat="1" ht="27.75" customHeight="1" spans="1:5">
      <c r="A6" s="74" t="s">
        <v>45</v>
      </c>
      <c r="B6" s="74" t="s">
        <v>46</v>
      </c>
      <c r="C6" s="123"/>
      <c r="D6" s="123"/>
      <c r="E6" s="123"/>
    </row>
    <row r="7" s="70" customFormat="1" ht="30" customHeight="1" spans="1:5">
      <c r="A7" s="106" t="s">
        <v>47</v>
      </c>
      <c r="B7" s="107" t="s">
        <v>48</v>
      </c>
      <c r="C7" s="124">
        <f>C8+C11+C13</f>
        <v>5067.07</v>
      </c>
      <c r="D7" s="124">
        <f>D8+D11+D13</f>
        <v>3361.03</v>
      </c>
      <c r="E7" s="124">
        <f>E8+E11+E13</f>
        <v>1706.04</v>
      </c>
    </row>
    <row r="8" s="70" customFormat="1" ht="30" customHeight="1" spans="1:5">
      <c r="A8" s="106" t="s">
        <v>49</v>
      </c>
      <c r="B8" s="107" t="s">
        <v>50</v>
      </c>
      <c r="C8" s="124">
        <f>C9+C10</f>
        <v>4795.53</v>
      </c>
      <c r="D8" s="111">
        <f>D9</f>
        <v>3160.73</v>
      </c>
      <c r="E8" s="111">
        <f>E9+E10</f>
        <v>1634.8</v>
      </c>
    </row>
    <row r="9" s="70" customFormat="1" ht="30" customHeight="1" spans="1:5">
      <c r="A9" s="106" t="s">
        <v>51</v>
      </c>
      <c r="B9" s="107" t="s">
        <v>52</v>
      </c>
      <c r="C9" s="124">
        <v>4645.53</v>
      </c>
      <c r="D9" s="111">
        <v>3160.73</v>
      </c>
      <c r="E9" s="111">
        <v>1484.8</v>
      </c>
    </row>
    <row r="10" s="70" customFormat="1" ht="30" customHeight="1" spans="1:5">
      <c r="A10" s="106" t="s">
        <v>53</v>
      </c>
      <c r="B10" s="107" t="s">
        <v>54</v>
      </c>
      <c r="C10" s="124">
        <v>150</v>
      </c>
      <c r="D10" s="111"/>
      <c r="E10" s="111">
        <v>150</v>
      </c>
    </row>
    <row r="11" s="70" customFormat="1" ht="30" customHeight="1" spans="1:5">
      <c r="A11" s="106" t="s">
        <v>55</v>
      </c>
      <c r="B11" s="107" t="s">
        <v>56</v>
      </c>
      <c r="C11" s="124">
        <v>71.24</v>
      </c>
      <c r="D11" s="111"/>
      <c r="E11" s="111">
        <v>71.24</v>
      </c>
    </row>
    <row r="12" s="70" customFormat="1" ht="30" customHeight="1" spans="1:5">
      <c r="A12" s="106" t="s">
        <v>57</v>
      </c>
      <c r="B12" s="107" t="s">
        <v>58</v>
      </c>
      <c r="C12" s="124">
        <v>71.24</v>
      </c>
      <c r="D12" s="111"/>
      <c r="E12" s="111">
        <v>71.24</v>
      </c>
    </row>
    <row r="13" s="70" customFormat="1" ht="30" customHeight="1" spans="1:5">
      <c r="A13" s="106" t="s">
        <v>59</v>
      </c>
      <c r="B13" s="107" t="s">
        <v>60</v>
      </c>
      <c r="C13" s="124">
        <v>200.3</v>
      </c>
      <c r="D13" s="111">
        <v>200.3</v>
      </c>
      <c r="E13" s="111"/>
    </row>
    <row r="14" s="70" customFormat="1" ht="30" customHeight="1" spans="1:5">
      <c r="A14" s="106" t="s">
        <v>61</v>
      </c>
      <c r="B14" s="107" t="s">
        <v>62</v>
      </c>
      <c r="C14" s="124">
        <v>200.3</v>
      </c>
      <c r="D14" s="111">
        <v>200.3</v>
      </c>
      <c r="E14" s="111"/>
    </row>
    <row r="15" s="70" customFormat="1" ht="30" customHeight="1" spans="1:5">
      <c r="A15" s="106" t="s">
        <v>63</v>
      </c>
      <c r="B15" s="107" t="s">
        <v>64</v>
      </c>
      <c r="C15" s="124">
        <v>732.93</v>
      </c>
      <c r="D15" s="111">
        <v>732.93</v>
      </c>
      <c r="E15" s="111"/>
    </row>
    <row r="16" s="70" customFormat="1" ht="30" customHeight="1" spans="1:5">
      <c r="A16" s="106" t="s">
        <v>65</v>
      </c>
      <c r="B16" s="103" t="s">
        <v>66</v>
      </c>
      <c r="C16" s="124">
        <v>732.93</v>
      </c>
      <c r="D16" s="111">
        <v>732.93</v>
      </c>
      <c r="E16" s="111"/>
    </row>
    <row r="17" s="70" customFormat="1" ht="30" customHeight="1" spans="1:5">
      <c r="A17" s="106" t="s">
        <v>67</v>
      </c>
      <c r="B17" s="107" t="s">
        <v>68</v>
      </c>
      <c r="C17" s="124">
        <v>493.05</v>
      </c>
      <c r="D17" s="111">
        <v>493.05</v>
      </c>
      <c r="E17" s="111"/>
    </row>
    <row r="18" s="70" customFormat="1" ht="30" customHeight="1" spans="1:5">
      <c r="A18" s="106" t="s">
        <v>69</v>
      </c>
      <c r="B18" s="107" t="s">
        <v>70</v>
      </c>
      <c r="C18" s="124">
        <v>239.88</v>
      </c>
      <c r="D18" s="111">
        <v>239.88</v>
      </c>
      <c r="E18" s="111"/>
    </row>
    <row r="19" s="70" customFormat="1" ht="30" customHeight="1" spans="1:5">
      <c r="A19" s="106" t="s">
        <v>71</v>
      </c>
      <c r="B19" s="107" t="s">
        <v>72</v>
      </c>
      <c r="C19" s="124">
        <v>9.97</v>
      </c>
      <c r="D19" s="111">
        <v>9.97</v>
      </c>
      <c r="E19" s="111"/>
    </row>
    <row r="20" customFormat="1" ht="30" customHeight="1" spans="1:5">
      <c r="A20" s="106" t="s">
        <v>73</v>
      </c>
      <c r="B20" s="107" t="s">
        <v>74</v>
      </c>
      <c r="C20" s="124">
        <v>9.97</v>
      </c>
      <c r="D20" s="125">
        <v>9.97</v>
      </c>
      <c r="E20" s="125"/>
    </row>
    <row r="21" customFormat="1" ht="30" customHeight="1" spans="1:5">
      <c r="A21" s="106" t="s">
        <v>75</v>
      </c>
      <c r="B21" s="110" t="s">
        <v>76</v>
      </c>
      <c r="C21" s="124">
        <v>9.97</v>
      </c>
      <c r="D21" s="111">
        <v>9.97</v>
      </c>
      <c r="E21" s="111"/>
    </row>
    <row r="22" customFormat="1" ht="30" customHeight="1" spans="1:5">
      <c r="A22" s="106" t="s">
        <v>77</v>
      </c>
      <c r="B22" s="110" t="s">
        <v>78</v>
      </c>
      <c r="C22" s="124">
        <v>227.03</v>
      </c>
      <c r="D22" s="111"/>
      <c r="E22" s="111">
        <v>227.03</v>
      </c>
    </row>
    <row r="23" ht="30" customHeight="1" spans="1:5">
      <c r="A23" s="106" t="s">
        <v>79</v>
      </c>
      <c r="B23" s="110" t="s">
        <v>80</v>
      </c>
      <c r="C23" s="124">
        <v>227.03</v>
      </c>
      <c r="D23" s="111"/>
      <c r="E23" s="111">
        <v>227.03</v>
      </c>
    </row>
    <row r="24" ht="30" customHeight="1" spans="1:5">
      <c r="A24" s="106" t="s">
        <v>81</v>
      </c>
      <c r="B24" s="107" t="s">
        <v>82</v>
      </c>
      <c r="C24" s="124">
        <v>227.03</v>
      </c>
      <c r="D24" s="111"/>
      <c r="E24" s="111">
        <v>227.03</v>
      </c>
    </row>
    <row r="25" ht="30" customHeight="1" spans="1:5">
      <c r="A25" s="79" t="s">
        <v>88</v>
      </c>
      <c r="B25" s="80"/>
      <c r="C25" s="109">
        <f>C7+C15+C19+C22</f>
        <v>6037</v>
      </c>
      <c r="D25" s="109">
        <f>D7+D15+D19+D22</f>
        <v>4103.93</v>
      </c>
      <c r="E25" s="109">
        <f>E7+E15+E19+E22</f>
        <v>1933.07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29" sqref="E29"/>
    </sheetView>
  </sheetViews>
  <sheetFormatPr defaultColWidth="6.875" defaultRowHeight="11.25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73" t="s">
        <v>89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72" t="s">
        <v>90</v>
      </c>
      <c r="B3" s="72"/>
      <c r="C3" s="72"/>
      <c r="D3" s="72"/>
      <c r="E3" s="72"/>
      <c r="F3" s="72"/>
    </row>
    <row r="4" ht="14.25" customHeight="1" spans="1:6">
      <c r="A4" s="118"/>
      <c r="B4" s="118"/>
      <c r="C4" s="118"/>
      <c r="D4" s="118"/>
      <c r="E4" s="118"/>
      <c r="F4" s="88" t="s">
        <v>2</v>
      </c>
    </row>
    <row r="5" ht="24" customHeight="1" spans="1:6">
      <c r="A5" s="151" t="s">
        <v>3</v>
      </c>
      <c r="B5" s="74"/>
      <c r="C5" s="151" t="s">
        <v>4</v>
      </c>
      <c r="D5" s="74"/>
      <c r="E5" s="74"/>
      <c r="F5" s="74"/>
    </row>
    <row r="6" ht="24" customHeight="1" spans="1:6">
      <c r="A6" s="151" t="s">
        <v>5</v>
      </c>
      <c r="B6" s="151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91</v>
      </c>
      <c r="E7" s="74" t="s">
        <v>41</v>
      </c>
      <c r="F7" s="74" t="s">
        <v>92</v>
      </c>
    </row>
    <row r="8" ht="28.5" customHeight="1" spans="1:6">
      <c r="A8" s="78" t="s">
        <v>11</v>
      </c>
      <c r="B8" s="111">
        <v>6037</v>
      </c>
      <c r="C8" s="76" t="s">
        <v>12</v>
      </c>
      <c r="D8" s="76"/>
      <c r="E8" s="76"/>
      <c r="F8" s="83"/>
    </row>
    <row r="9" ht="28.5" customHeight="1" spans="1:6">
      <c r="A9" s="78" t="s">
        <v>13</v>
      </c>
      <c r="B9" s="83"/>
      <c r="C9" s="76" t="s">
        <v>14</v>
      </c>
      <c r="D9" s="76"/>
      <c r="E9" s="76"/>
      <c r="F9" s="83"/>
    </row>
    <row r="10" ht="28.5" customHeight="1" spans="1:6">
      <c r="A10" s="78"/>
      <c r="B10" s="78"/>
      <c r="C10" s="76" t="s">
        <v>16</v>
      </c>
      <c r="D10" s="76"/>
      <c r="E10" s="76"/>
      <c r="F10" s="83"/>
    </row>
    <row r="11" ht="28.5" customHeight="1" spans="1:6">
      <c r="A11" s="78"/>
      <c r="B11" s="78"/>
      <c r="C11" s="78" t="s">
        <v>18</v>
      </c>
      <c r="D11" s="78"/>
      <c r="E11" s="78"/>
      <c r="F11" s="83"/>
    </row>
    <row r="12" ht="28.5" customHeight="1" spans="1:6">
      <c r="A12" s="78"/>
      <c r="B12" s="78"/>
      <c r="C12" s="76" t="s">
        <v>19</v>
      </c>
      <c r="D12" s="76"/>
      <c r="E12" s="76"/>
      <c r="F12" s="83"/>
    </row>
    <row r="13" ht="28.5" customHeight="1" spans="1:6">
      <c r="A13" s="78"/>
      <c r="B13" s="78"/>
      <c r="C13" s="76" t="s">
        <v>20</v>
      </c>
      <c r="D13" s="76"/>
      <c r="E13" s="76"/>
      <c r="F13" s="83"/>
    </row>
    <row r="14" ht="28.5" customHeight="1" spans="1:6">
      <c r="A14" s="78"/>
      <c r="B14" s="78"/>
      <c r="C14" s="78" t="s">
        <v>21</v>
      </c>
      <c r="D14" s="78"/>
      <c r="E14" s="78"/>
      <c r="F14" s="78"/>
    </row>
    <row r="15" ht="28.5" customHeight="1" spans="1:6">
      <c r="A15" s="78"/>
      <c r="B15" s="78"/>
      <c r="C15" s="78" t="s">
        <v>22</v>
      </c>
      <c r="D15" s="91">
        <v>732.93</v>
      </c>
      <c r="E15" s="91">
        <v>732.93</v>
      </c>
      <c r="F15" s="78"/>
    </row>
    <row r="16" ht="28.5" customHeight="1" spans="1:6">
      <c r="A16" s="78"/>
      <c r="B16" s="78"/>
      <c r="C16" s="76" t="s">
        <v>23</v>
      </c>
      <c r="D16" s="108">
        <v>5067.07</v>
      </c>
      <c r="E16" s="108">
        <v>5067.07</v>
      </c>
      <c r="F16" s="78"/>
    </row>
    <row r="17" ht="28.5" customHeight="1" spans="1:6">
      <c r="A17" s="78"/>
      <c r="B17" s="78"/>
      <c r="C17" s="76" t="s">
        <v>24</v>
      </c>
      <c r="D17" s="76"/>
      <c r="E17" s="76"/>
      <c r="F17" s="78"/>
    </row>
    <row r="18" ht="28.5" customHeight="1" spans="1:6">
      <c r="A18" s="78"/>
      <c r="B18" s="78"/>
      <c r="C18" s="78" t="s">
        <v>25</v>
      </c>
      <c r="D18" s="78"/>
      <c r="E18" s="78"/>
      <c r="F18" s="78"/>
    </row>
    <row r="19" ht="28.5" customHeight="1" spans="1:6">
      <c r="A19" s="78"/>
      <c r="B19" s="78"/>
      <c r="C19" s="78" t="s">
        <v>26</v>
      </c>
      <c r="D19" s="78"/>
      <c r="E19" s="78"/>
      <c r="F19" s="78"/>
    </row>
    <row r="20" ht="28.5" customHeight="1" spans="1:6">
      <c r="A20" s="78"/>
      <c r="B20" s="78"/>
      <c r="C20" s="78" t="s">
        <v>27</v>
      </c>
      <c r="D20" s="78"/>
      <c r="E20" s="78"/>
      <c r="F20" s="78"/>
    </row>
    <row r="21" ht="28.5" customHeight="1" spans="1:6">
      <c r="A21" s="78"/>
      <c r="B21" s="78"/>
      <c r="C21" s="78" t="s">
        <v>93</v>
      </c>
      <c r="D21" s="78"/>
      <c r="E21" s="78"/>
      <c r="F21" s="78"/>
    </row>
    <row r="22" ht="28.5" customHeight="1" spans="1:6">
      <c r="A22" s="78"/>
      <c r="B22" s="78"/>
      <c r="C22" s="78" t="s">
        <v>29</v>
      </c>
      <c r="D22" s="78"/>
      <c r="E22" s="78"/>
      <c r="F22" s="78"/>
    </row>
    <row r="23" ht="28.5" customHeight="1" spans="1:6">
      <c r="A23" s="78"/>
      <c r="B23" s="78"/>
      <c r="C23" s="78" t="s">
        <v>30</v>
      </c>
      <c r="D23" s="78"/>
      <c r="E23" s="78"/>
      <c r="F23" s="78"/>
    </row>
    <row r="24" ht="28.5" customHeight="1" spans="1:6">
      <c r="A24" s="78"/>
      <c r="B24" s="78"/>
      <c r="C24" s="78" t="s">
        <v>31</v>
      </c>
      <c r="D24" s="78"/>
      <c r="E24" s="78"/>
      <c r="F24" s="78"/>
    </row>
    <row r="25" ht="28.5" customHeight="1" spans="1:6">
      <c r="A25" s="78"/>
      <c r="B25" s="78"/>
      <c r="C25" s="78" t="s">
        <v>32</v>
      </c>
      <c r="D25" s="78">
        <v>9.97</v>
      </c>
      <c r="E25" s="78">
        <v>9.97</v>
      </c>
      <c r="F25" s="78"/>
    </row>
    <row r="26" ht="28.5" customHeight="1" spans="1:6">
      <c r="A26" s="78"/>
      <c r="B26" s="78"/>
      <c r="C26" s="78" t="s">
        <v>33</v>
      </c>
      <c r="D26" s="78">
        <v>227.03</v>
      </c>
      <c r="E26" s="78">
        <v>227.03</v>
      </c>
      <c r="F26" s="78"/>
    </row>
    <row r="27" ht="28.5" customHeight="1" spans="1:6">
      <c r="A27" s="78"/>
      <c r="B27" s="78"/>
      <c r="C27" s="78" t="s">
        <v>34</v>
      </c>
      <c r="D27" s="78"/>
      <c r="E27" s="78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4" t="s">
        <v>36</v>
      </c>
      <c r="B29" s="111">
        <f>B8</f>
        <v>6037</v>
      </c>
      <c r="C29" s="74" t="s">
        <v>37</v>
      </c>
      <c r="D29" s="111">
        <f>D26+D25+D16+D15</f>
        <v>6037</v>
      </c>
      <c r="E29" s="111">
        <f>E26+E25+E16+E15</f>
        <v>6037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topLeftCell="A13" workbookViewId="0">
      <selection activeCell="I12" sqref="I12"/>
    </sheetView>
  </sheetViews>
  <sheetFormatPr defaultColWidth="6.875" defaultRowHeight="11.25"/>
  <cols>
    <col min="1" max="1" width="11.8083333333333" style="71" customWidth="1"/>
    <col min="2" max="2" width="32.4" style="71" customWidth="1"/>
    <col min="3" max="8" width="10" style="71" customWidth="1"/>
    <col min="9" max="10" width="10.875" style="71" customWidth="1"/>
    <col min="11" max="11" width="9.8" style="71" customWidth="1"/>
    <col min="12" max="16384" width="6.875" style="71"/>
  </cols>
  <sheetData>
    <row r="1" ht="16.5" customHeight="1" spans="1:11">
      <c r="A1" s="49" t="s">
        <v>94</v>
      </c>
      <c r="B1" s="50"/>
      <c r="C1" s="50"/>
      <c r="D1" s="50"/>
      <c r="E1" s="50"/>
      <c r="F1" s="50"/>
      <c r="G1" s="50"/>
      <c r="H1" s="50"/>
      <c r="I1" s="81"/>
      <c r="J1" s="81"/>
      <c r="K1" s="81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81"/>
      <c r="J2" s="81"/>
      <c r="K2" s="81"/>
    </row>
    <row r="3" ht="29.25" customHeight="1" spans="1:11">
      <c r="A3" s="104" t="s">
        <v>95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ht="26.25" customHeight="1" spans="1:11">
      <c r="A4" s="105"/>
      <c r="B4" s="105"/>
      <c r="C4" s="105"/>
      <c r="D4" s="105"/>
      <c r="E4" s="105"/>
      <c r="F4" s="105"/>
      <c r="G4" s="105"/>
      <c r="H4" s="105"/>
      <c r="I4" s="105"/>
      <c r="J4" s="82" t="s">
        <v>2</v>
      </c>
      <c r="K4" s="82"/>
    </row>
    <row r="5" ht="26.25" customHeight="1" spans="1:11">
      <c r="A5" s="74" t="s">
        <v>40</v>
      </c>
      <c r="B5" s="74"/>
      <c r="C5" s="74" t="s">
        <v>96</v>
      </c>
      <c r="D5" s="74"/>
      <c r="E5" s="74"/>
      <c r="F5" s="74" t="s">
        <v>97</v>
      </c>
      <c r="G5" s="74"/>
      <c r="H5" s="74"/>
      <c r="I5" s="74" t="s">
        <v>98</v>
      </c>
      <c r="J5" s="74"/>
      <c r="K5" s="74"/>
    </row>
    <row r="6" s="70" customFormat="1" ht="30.75" customHeight="1" spans="1:11">
      <c r="A6" s="74" t="s">
        <v>45</v>
      </c>
      <c r="B6" s="74" t="s">
        <v>46</v>
      </c>
      <c r="C6" s="74" t="s">
        <v>99</v>
      </c>
      <c r="D6" s="74" t="s">
        <v>86</v>
      </c>
      <c r="E6" s="74" t="s">
        <v>87</v>
      </c>
      <c r="F6" s="74" t="s">
        <v>99</v>
      </c>
      <c r="G6" s="74" t="s">
        <v>86</v>
      </c>
      <c r="H6" s="74" t="s">
        <v>87</v>
      </c>
      <c r="I6" s="74" t="s">
        <v>99</v>
      </c>
      <c r="J6" s="74" t="s">
        <v>86</v>
      </c>
      <c r="K6" s="74" t="s">
        <v>87</v>
      </c>
    </row>
    <row r="7" s="70" customFormat="1" ht="30.75" customHeight="1" spans="1:11">
      <c r="A7" s="106" t="s">
        <v>47</v>
      </c>
      <c r="B7" s="107" t="s">
        <v>48</v>
      </c>
      <c r="C7" s="108">
        <f>D7+E7</f>
        <v>3676.52</v>
      </c>
      <c r="D7" s="108">
        <f>D8+D11+D14</f>
        <v>3385.68</v>
      </c>
      <c r="E7" s="108">
        <f>E8+E11+E14</f>
        <v>290.84</v>
      </c>
      <c r="F7" s="109">
        <f>G7+H7</f>
        <v>5067.07</v>
      </c>
      <c r="G7" s="109">
        <f>G8+G11+G14</f>
        <v>3361.03</v>
      </c>
      <c r="H7" s="109">
        <f>H8+H11+H14</f>
        <v>1706.04</v>
      </c>
      <c r="I7" s="114">
        <f>(F7-C7)/C7*100</f>
        <v>37.8224516662496</v>
      </c>
      <c r="J7" s="114">
        <f>(G7-D7)/D7*100</f>
        <v>-0.728066444554702</v>
      </c>
      <c r="K7" s="114">
        <f>(H7-E7)/E7*100</f>
        <v>486.590565259249</v>
      </c>
    </row>
    <row r="8" s="70" customFormat="1" ht="30.75" customHeight="1" spans="1:11">
      <c r="A8" s="106" t="s">
        <v>49</v>
      </c>
      <c r="B8" s="107" t="s">
        <v>50</v>
      </c>
      <c r="C8" s="108">
        <f t="shared" ref="C8:C26" si="0">D8+E8</f>
        <v>3424.84</v>
      </c>
      <c r="D8" s="108">
        <f>D9+D10</f>
        <v>3180.54</v>
      </c>
      <c r="E8" s="108">
        <f>E9+E10</f>
        <v>244.3</v>
      </c>
      <c r="F8" s="109">
        <f>G8+H8</f>
        <v>4795.53</v>
      </c>
      <c r="G8" s="109">
        <f>G9</f>
        <v>3160.73</v>
      </c>
      <c r="H8" s="109">
        <f>H9+H10</f>
        <v>1634.8</v>
      </c>
      <c r="I8" s="114">
        <f t="shared" ref="I8:I26" si="1">(F8-C8)/C8*100</f>
        <v>40.0220156270074</v>
      </c>
      <c r="J8" s="114">
        <f t="shared" ref="J8:J26" si="2">(G8-D8)/D8*100</f>
        <v>-0.622850207826342</v>
      </c>
      <c r="K8" s="114">
        <f>(H8-E8)/E8*100</f>
        <v>569.177241097012</v>
      </c>
    </row>
    <row r="9" s="70" customFormat="1" ht="30.75" customHeight="1" spans="1:11">
      <c r="A9" s="106" t="s">
        <v>51</v>
      </c>
      <c r="B9" s="107" t="s">
        <v>52</v>
      </c>
      <c r="C9" s="108">
        <f t="shared" si="0"/>
        <v>3424.84</v>
      </c>
      <c r="D9" s="108">
        <v>3180.54</v>
      </c>
      <c r="E9" s="108">
        <v>244.3</v>
      </c>
      <c r="F9" s="109">
        <f>G9+H9</f>
        <v>4645.53</v>
      </c>
      <c r="G9" s="109">
        <v>3160.73</v>
      </c>
      <c r="H9" s="109">
        <v>1484.8</v>
      </c>
      <c r="I9" s="114">
        <f t="shared" si="1"/>
        <v>35.6422489809743</v>
      </c>
      <c r="J9" s="114">
        <f t="shared" si="2"/>
        <v>-0.622850207826342</v>
      </c>
      <c r="K9" s="114">
        <f>(H9-E9)/E9*100</f>
        <v>507.777322963569</v>
      </c>
    </row>
    <row r="10" s="70" customFormat="1" ht="30.75" customHeight="1" spans="1:11">
      <c r="A10" s="106" t="s">
        <v>53</v>
      </c>
      <c r="B10" s="107" t="s">
        <v>54</v>
      </c>
      <c r="C10" s="108">
        <f t="shared" si="0"/>
        <v>0</v>
      </c>
      <c r="D10" s="108"/>
      <c r="E10" s="108"/>
      <c r="F10" s="109">
        <f>G10+H10</f>
        <v>150</v>
      </c>
      <c r="G10" s="109"/>
      <c r="H10" s="109">
        <v>150</v>
      </c>
      <c r="I10" s="114">
        <v>100</v>
      </c>
      <c r="J10" s="114"/>
      <c r="K10" s="114">
        <v>100</v>
      </c>
    </row>
    <row r="11" s="70" customFormat="1" ht="30.75" customHeight="1" spans="1:11">
      <c r="A11" s="106" t="s">
        <v>55</v>
      </c>
      <c r="B11" s="107" t="s">
        <v>56</v>
      </c>
      <c r="C11" s="108">
        <f t="shared" si="0"/>
        <v>46.54</v>
      </c>
      <c r="D11" s="108">
        <f>D12+D13</f>
        <v>0</v>
      </c>
      <c r="E11" s="108">
        <f>E12+E13</f>
        <v>46.54</v>
      </c>
      <c r="F11" s="109">
        <f>G11+H11</f>
        <v>71.24</v>
      </c>
      <c r="G11" s="109"/>
      <c r="H11" s="109">
        <v>71.24</v>
      </c>
      <c r="I11" s="114">
        <f t="shared" si="1"/>
        <v>53.072625698324</v>
      </c>
      <c r="J11" s="114"/>
      <c r="K11" s="114">
        <f>(H11-E11)/E11*100</f>
        <v>53.072625698324</v>
      </c>
    </row>
    <row r="12" s="70" customFormat="1" ht="30.75" customHeight="1" spans="1:11">
      <c r="A12" s="106" t="s">
        <v>100</v>
      </c>
      <c r="B12" s="107" t="s">
        <v>101</v>
      </c>
      <c r="C12" s="108">
        <f t="shared" si="0"/>
        <v>1</v>
      </c>
      <c r="D12" s="108"/>
      <c r="E12" s="108">
        <v>1</v>
      </c>
      <c r="F12" s="109"/>
      <c r="G12" s="109"/>
      <c r="H12" s="109"/>
      <c r="I12" s="114">
        <f t="shared" si="1"/>
        <v>-100</v>
      </c>
      <c r="J12" s="114"/>
      <c r="K12" s="114">
        <f>(H12-E12)/E12*100</f>
        <v>-100</v>
      </c>
    </row>
    <row r="13" s="70" customFormat="1" ht="30.75" customHeight="1" spans="1:11">
      <c r="A13" s="106" t="s">
        <v>57</v>
      </c>
      <c r="B13" s="107" t="s">
        <v>58</v>
      </c>
      <c r="C13" s="108">
        <f t="shared" si="0"/>
        <v>45.54</v>
      </c>
      <c r="D13" s="108"/>
      <c r="E13" s="108">
        <v>45.54</v>
      </c>
      <c r="F13" s="109">
        <f t="shared" ref="F13:F25" si="3">G13+H13</f>
        <v>71.24</v>
      </c>
      <c r="G13" s="109"/>
      <c r="H13" s="109">
        <v>71.24</v>
      </c>
      <c r="I13" s="114">
        <f t="shared" si="1"/>
        <v>56.4339042599912</v>
      </c>
      <c r="J13" s="114"/>
      <c r="K13" s="114">
        <f>(H13-E13)/E13*100</f>
        <v>56.4339042599912</v>
      </c>
    </row>
    <row r="14" s="70" customFormat="1" ht="30.75" customHeight="1" spans="1:11">
      <c r="A14" s="106" t="s">
        <v>59</v>
      </c>
      <c r="B14" s="107" t="s">
        <v>60</v>
      </c>
      <c r="C14" s="108">
        <f t="shared" si="0"/>
        <v>205.14</v>
      </c>
      <c r="D14" s="108">
        <v>205.14</v>
      </c>
      <c r="E14" s="108"/>
      <c r="F14" s="109">
        <f t="shared" si="3"/>
        <v>200.3</v>
      </c>
      <c r="G14" s="109">
        <v>200.3</v>
      </c>
      <c r="H14" s="109"/>
      <c r="I14" s="114">
        <f t="shared" si="1"/>
        <v>-2.35936433655064</v>
      </c>
      <c r="J14" s="114">
        <f t="shared" si="2"/>
        <v>-2.35936433655064</v>
      </c>
      <c r="K14" s="114"/>
    </row>
    <row r="15" s="70" customFormat="1" ht="30.75" customHeight="1" spans="1:11">
      <c r="A15" s="106" t="s">
        <v>61</v>
      </c>
      <c r="B15" s="107" t="s">
        <v>62</v>
      </c>
      <c r="C15" s="108">
        <f t="shared" si="0"/>
        <v>205.14</v>
      </c>
      <c r="D15" s="108">
        <v>205.14</v>
      </c>
      <c r="E15" s="108"/>
      <c r="F15" s="109">
        <f t="shared" si="3"/>
        <v>200.3</v>
      </c>
      <c r="G15" s="109">
        <v>200.3</v>
      </c>
      <c r="H15" s="109"/>
      <c r="I15" s="114">
        <f t="shared" si="1"/>
        <v>-2.35936433655064</v>
      </c>
      <c r="J15" s="114">
        <f t="shared" si="2"/>
        <v>-2.35936433655064</v>
      </c>
      <c r="K15" s="114"/>
    </row>
    <row r="16" s="70" customFormat="1" ht="30.75" customHeight="1" spans="1:11">
      <c r="A16" s="106" t="s">
        <v>63</v>
      </c>
      <c r="B16" s="107" t="s">
        <v>64</v>
      </c>
      <c r="C16" s="108">
        <f t="shared" si="0"/>
        <v>750.56</v>
      </c>
      <c r="D16" s="108">
        <f>D17</f>
        <v>750.56</v>
      </c>
      <c r="E16" s="108"/>
      <c r="F16" s="109">
        <f t="shared" si="3"/>
        <v>732.93</v>
      </c>
      <c r="G16" s="109">
        <v>732.93</v>
      </c>
      <c r="H16" s="109"/>
      <c r="I16" s="114">
        <f t="shared" si="1"/>
        <v>-2.34891281176721</v>
      </c>
      <c r="J16" s="114">
        <f t="shared" si="2"/>
        <v>-2.34891281176721</v>
      </c>
      <c r="K16" s="114"/>
    </row>
    <row r="17" s="70" customFormat="1" ht="30.75" customHeight="1" spans="1:11">
      <c r="A17" s="106" t="s">
        <v>65</v>
      </c>
      <c r="B17" s="103" t="s">
        <v>66</v>
      </c>
      <c r="C17" s="108">
        <f t="shared" si="0"/>
        <v>750.56</v>
      </c>
      <c r="D17" s="108">
        <f>D18+D19</f>
        <v>750.56</v>
      </c>
      <c r="E17" s="108"/>
      <c r="F17" s="109">
        <f t="shared" si="3"/>
        <v>732.93</v>
      </c>
      <c r="G17" s="109">
        <v>732.93</v>
      </c>
      <c r="H17" s="109"/>
      <c r="I17" s="114">
        <f t="shared" si="1"/>
        <v>-2.34891281176721</v>
      </c>
      <c r="J17" s="114">
        <f t="shared" si="2"/>
        <v>-2.34891281176721</v>
      </c>
      <c r="K17" s="114"/>
    </row>
    <row r="18" s="70" customFormat="1" ht="30.75" customHeight="1" spans="1:11">
      <c r="A18" s="106" t="s">
        <v>67</v>
      </c>
      <c r="B18" s="107" t="s">
        <v>68</v>
      </c>
      <c r="C18" s="108">
        <f t="shared" si="0"/>
        <v>504.95</v>
      </c>
      <c r="D18" s="108">
        <v>504.95</v>
      </c>
      <c r="E18" s="108"/>
      <c r="F18" s="109">
        <f t="shared" si="3"/>
        <v>493.05</v>
      </c>
      <c r="G18" s="109">
        <v>493.05</v>
      </c>
      <c r="H18" s="109"/>
      <c r="I18" s="114">
        <f t="shared" si="1"/>
        <v>-2.35666897712644</v>
      </c>
      <c r="J18" s="114">
        <f t="shared" si="2"/>
        <v>-2.35666897712644</v>
      </c>
      <c r="K18" s="114"/>
    </row>
    <row r="19" s="70" customFormat="1" ht="30.75" customHeight="1" spans="1:11">
      <c r="A19" s="106" t="s">
        <v>69</v>
      </c>
      <c r="B19" s="107" t="s">
        <v>70</v>
      </c>
      <c r="C19" s="108">
        <f t="shared" si="0"/>
        <v>245.61</v>
      </c>
      <c r="D19" s="108">
        <v>245.61</v>
      </c>
      <c r="E19" s="108"/>
      <c r="F19" s="109">
        <f t="shared" si="3"/>
        <v>239.88</v>
      </c>
      <c r="G19" s="109">
        <v>239.88</v>
      </c>
      <c r="H19" s="109"/>
      <c r="I19" s="114">
        <f t="shared" si="1"/>
        <v>-2.33296689874191</v>
      </c>
      <c r="J19" s="114">
        <f t="shared" si="2"/>
        <v>-2.33296689874191</v>
      </c>
      <c r="K19" s="114"/>
    </row>
    <row r="20" s="70" customFormat="1" ht="30.75" customHeight="1" spans="1:11">
      <c r="A20" s="106" t="s">
        <v>71</v>
      </c>
      <c r="B20" s="107" t="s">
        <v>72</v>
      </c>
      <c r="C20" s="108">
        <f t="shared" si="0"/>
        <v>10.3</v>
      </c>
      <c r="D20" s="108">
        <f>D21</f>
        <v>10.3</v>
      </c>
      <c r="E20" s="108"/>
      <c r="F20" s="109">
        <f t="shared" si="3"/>
        <v>9.97</v>
      </c>
      <c r="G20" s="109">
        <v>9.97</v>
      </c>
      <c r="H20" s="109"/>
      <c r="I20" s="114">
        <f t="shared" si="1"/>
        <v>-3.20388349514563</v>
      </c>
      <c r="J20" s="114">
        <f t="shared" si="2"/>
        <v>-3.20388349514563</v>
      </c>
      <c r="K20" s="114"/>
    </row>
    <row r="21" s="70" customFormat="1" ht="30.75" customHeight="1" spans="1:11">
      <c r="A21" s="106" t="s">
        <v>73</v>
      </c>
      <c r="B21" s="107" t="s">
        <v>74</v>
      </c>
      <c r="C21" s="108">
        <f t="shared" si="0"/>
        <v>10.3</v>
      </c>
      <c r="D21" s="108">
        <f>D22</f>
        <v>10.3</v>
      </c>
      <c r="E21" s="108"/>
      <c r="F21" s="109">
        <f t="shared" si="3"/>
        <v>9.97</v>
      </c>
      <c r="G21" s="109">
        <v>9.97</v>
      </c>
      <c r="H21" s="109"/>
      <c r="I21" s="114">
        <f t="shared" si="1"/>
        <v>-3.20388349514563</v>
      </c>
      <c r="J21" s="114">
        <f t="shared" si="2"/>
        <v>-3.20388349514563</v>
      </c>
      <c r="K21" s="114"/>
    </row>
    <row r="22" s="70" customFormat="1" ht="30.75" customHeight="1" spans="1:11">
      <c r="A22" s="106" t="s">
        <v>75</v>
      </c>
      <c r="B22" s="110" t="s">
        <v>76</v>
      </c>
      <c r="C22" s="108">
        <f t="shared" si="0"/>
        <v>10.3</v>
      </c>
      <c r="D22" s="91">
        <v>10.3</v>
      </c>
      <c r="E22" s="91"/>
      <c r="F22" s="109">
        <f t="shared" si="3"/>
        <v>9.97</v>
      </c>
      <c r="G22" s="111">
        <v>9.97</v>
      </c>
      <c r="H22" s="111"/>
      <c r="I22" s="114">
        <f t="shared" si="1"/>
        <v>-3.20388349514563</v>
      </c>
      <c r="J22" s="114">
        <f t="shared" si="2"/>
        <v>-3.20388349514563</v>
      </c>
      <c r="K22" s="114"/>
    </row>
    <row r="23" customFormat="1" ht="30.75" customHeight="1" spans="1:11">
      <c r="A23" s="106" t="s">
        <v>77</v>
      </c>
      <c r="B23" s="110" t="s">
        <v>78</v>
      </c>
      <c r="C23" s="108">
        <f t="shared" si="0"/>
        <v>0</v>
      </c>
      <c r="D23" s="91"/>
      <c r="E23" s="91"/>
      <c r="F23" s="109">
        <f t="shared" si="3"/>
        <v>227.03</v>
      </c>
      <c r="G23" s="111"/>
      <c r="H23" s="111">
        <v>227.03</v>
      </c>
      <c r="I23" s="114"/>
      <c r="J23" s="114"/>
      <c r="K23" s="114">
        <v>100</v>
      </c>
    </row>
    <row r="24" ht="30.75" customHeight="1" spans="1:11">
      <c r="A24" s="106" t="s">
        <v>79</v>
      </c>
      <c r="B24" s="110" t="s">
        <v>80</v>
      </c>
      <c r="C24" s="108">
        <f t="shared" si="0"/>
        <v>0</v>
      </c>
      <c r="D24" s="108"/>
      <c r="E24" s="108"/>
      <c r="F24" s="109">
        <f t="shared" si="3"/>
        <v>227.03</v>
      </c>
      <c r="G24" s="109"/>
      <c r="H24" s="109">
        <v>227.03</v>
      </c>
      <c r="I24" s="114"/>
      <c r="J24" s="114"/>
      <c r="K24" s="114">
        <v>100</v>
      </c>
    </row>
    <row r="25" ht="30.75" customHeight="1" spans="1:11">
      <c r="A25" s="106" t="s">
        <v>81</v>
      </c>
      <c r="B25" s="107" t="s">
        <v>82</v>
      </c>
      <c r="C25" s="108">
        <f t="shared" si="0"/>
        <v>0</v>
      </c>
      <c r="D25" s="108"/>
      <c r="E25" s="108"/>
      <c r="F25" s="109">
        <f t="shared" si="3"/>
        <v>227.03</v>
      </c>
      <c r="G25" s="109"/>
      <c r="H25" s="109">
        <v>227.03</v>
      </c>
      <c r="I25" s="114"/>
      <c r="J25" s="114"/>
      <c r="K25" s="114">
        <v>100</v>
      </c>
    </row>
    <row r="26" ht="30.75" customHeight="1" spans="1:11">
      <c r="A26" s="112" t="s">
        <v>102</v>
      </c>
      <c r="B26" s="113"/>
      <c r="C26" s="108">
        <f t="shared" ref="C26:H26" si="4">C7+C16++C20+C23</f>
        <v>4437.38</v>
      </c>
      <c r="D26" s="108">
        <f t="shared" si="4"/>
        <v>4146.54</v>
      </c>
      <c r="E26" s="108">
        <f t="shared" si="4"/>
        <v>290.84</v>
      </c>
      <c r="F26" s="108">
        <f t="shared" si="4"/>
        <v>6037</v>
      </c>
      <c r="G26" s="108">
        <f t="shared" si="4"/>
        <v>4103.93</v>
      </c>
      <c r="H26" s="108">
        <f t="shared" si="4"/>
        <v>1933.07</v>
      </c>
      <c r="I26" s="114">
        <f t="shared" si="1"/>
        <v>36.0487494873101</v>
      </c>
      <c r="J26" s="114">
        <f t="shared" si="2"/>
        <v>-1.02760373709164</v>
      </c>
      <c r="K26" s="114">
        <f>(H26-E26)/E26*100</f>
        <v>564.65066703342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118055555555556" right="0.0784722222222222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showGridLines="0" topLeftCell="A16" workbookViewId="0">
      <selection activeCell="E5" sqref="E5"/>
    </sheetView>
  </sheetViews>
  <sheetFormatPr defaultColWidth="9" defaultRowHeight="14.25" outlineLevelCol="4"/>
  <cols>
    <col min="1" max="1" width="40.625" customWidth="1"/>
    <col min="2" max="2" width="18.125" customWidth="1"/>
    <col min="3" max="3" width="22.125" customWidth="1"/>
  </cols>
  <sheetData>
    <row r="1" ht="19.5" customHeight="1" spans="1:3">
      <c r="A1" s="98" t="s">
        <v>103</v>
      </c>
      <c r="B1" s="99"/>
      <c r="C1" s="99"/>
    </row>
    <row r="2" ht="44.25" customHeight="1" spans="1:5">
      <c r="A2" s="100" t="s">
        <v>104</v>
      </c>
      <c r="B2" s="100"/>
      <c r="C2" s="100"/>
      <c r="D2" s="101"/>
      <c r="E2" s="101"/>
    </row>
    <row r="3" ht="20.25" customHeight="1" spans="3:3">
      <c r="C3" s="102" t="s">
        <v>2</v>
      </c>
    </row>
    <row r="4" ht="22.5" customHeight="1" spans="1:3">
      <c r="A4" s="74" t="s">
        <v>105</v>
      </c>
      <c r="B4" s="74" t="s">
        <v>6</v>
      </c>
      <c r="C4" s="74" t="s">
        <v>106</v>
      </c>
    </row>
    <row r="5" ht="22.5" customHeight="1" spans="1:3">
      <c r="A5" s="78" t="s">
        <v>107</v>
      </c>
      <c r="B5" s="78">
        <f>B6+B7+B8+B9+B10+B11+B12+B13+B14+B15+B16</f>
        <v>4096.14</v>
      </c>
      <c r="C5" s="78"/>
    </row>
    <row r="6" ht="22.5" customHeight="1" spans="1:3">
      <c r="A6" s="78" t="s">
        <v>108</v>
      </c>
      <c r="B6" s="78">
        <v>1995.29</v>
      </c>
      <c r="C6" s="78"/>
    </row>
    <row r="7" ht="22.5" customHeight="1" spans="1:3">
      <c r="A7" s="78" t="s">
        <v>109</v>
      </c>
      <c r="B7" s="78">
        <v>69.99</v>
      </c>
      <c r="C7" s="78"/>
    </row>
    <row r="8" ht="22.5" customHeight="1" spans="1:3">
      <c r="A8" s="78" t="s">
        <v>110</v>
      </c>
      <c r="B8" s="78">
        <v>11.19</v>
      </c>
      <c r="C8" s="78"/>
    </row>
    <row r="9" ht="22.5" customHeight="1" spans="1:3">
      <c r="A9" s="78" t="s">
        <v>111</v>
      </c>
      <c r="B9" s="78">
        <v>1076.47</v>
      </c>
      <c r="C9" s="78"/>
    </row>
    <row r="10" ht="22.5" customHeight="1" spans="1:3">
      <c r="A10" s="78" t="s">
        <v>112</v>
      </c>
      <c r="B10" s="78">
        <v>493.05</v>
      </c>
      <c r="C10" s="78"/>
    </row>
    <row r="11" ht="22.5" customHeight="1" spans="1:3">
      <c r="A11" s="78" t="s">
        <v>113</v>
      </c>
      <c r="B11" s="78">
        <v>239.88</v>
      </c>
      <c r="C11" s="78"/>
    </row>
    <row r="12" ht="22.5" customHeight="1" spans="1:3">
      <c r="A12" s="78" t="s">
        <v>114</v>
      </c>
      <c r="B12" s="78">
        <v>200.3</v>
      </c>
      <c r="C12" s="78"/>
    </row>
    <row r="13" ht="22.5" customHeight="1" spans="1:3">
      <c r="A13" s="78" t="s">
        <v>115</v>
      </c>
      <c r="B13" s="78"/>
      <c r="C13" s="78"/>
    </row>
    <row r="14" ht="22.5" customHeight="1" spans="1:3">
      <c r="A14" s="78" t="s">
        <v>116</v>
      </c>
      <c r="B14" s="78"/>
      <c r="C14" s="78"/>
    </row>
    <row r="15" ht="22.5" customHeight="1" spans="1:3">
      <c r="A15" s="78" t="s">
        <v>76</v>
      </c>
      <c r="B15" s="78">
        <v>9.97</v>
      </c>
      <c r="C15" s="78"/>
    </row>
    <row r="16" ht="22.5" customHeight="1" spans="1:3">
      <c r="A16" s="78" t="s">
        <v>117</v>
      </c>
      <c r="B16" s="78"/>
      <c r="C16" s="78"/>
    </row>
    <row r="17" ht="22.5" customHeight="1" spans="1:3">
      <c r="A17" s="78" t="s">
        <v>118</v>
      </c>
      <c r="B17" s="78">
        <f>B44</f>
        <v>6.75</v>
      </c>
      <c r="C17" s="78"/>
    </row>
    <row r="18" ht="22.5" customHeight="1" spans="1:3">
      <c r="A18" s="78" t="s">
        <v>119</v>
      </c>
      <c r="B18" s="78"/>
      <c r="C18" s="78"/>
    </row>
    <row r="19" ht="22.5" customHeight="1" spans="1:3">
      <c r="A19" s="78" t="s">
        <v>120</v>
      </c>
      <c r="B19" s="78"/>
      <c r="C19" s="78"/>
    </row>
    <row r="20" ht="22.5" customHeight="1" spans="1:3">
      <c r="A20" s="78" t="s">
        <v>121</v>
      </c>
      <c r="B20" s="78"/>
      <c r="C20" s="78"/>
    </row>
    <row r="21" ht="22.5" customHeight="1" spans="1:3">
      <c r="A21" s="78" t="s">
        <v>122</v>
      </c>
      <c r="B21" s="78"/>
      <c r="C21" s="78"/>
    </row>
    <row r="22" ht="22.5" customHeight="1" spans="1:3">
      <c r="A22" s="78" t="s">
        <v>123</v>
      </c>
      <c r="B22" s="78"/>
      <c r="C22" s="78"/>
    </row>
    <row r="23" ht="22.5" customHeight="1" spans="1:3">
      <c r="A23" s="78" t="s">
        <v>124</v>
      </c>
      <c r="B23" s="78"/>
      <c r="C23" s="78"/>
    </row>
    <row r="24" ht="22.5" customHeight="1" spans="1:3">
      <c r="A24" s="78" t="s">
        <v>125</v>
      </c>
      <c r="B24" s="78"/>
      <c r="C24" s="78"/>
    </row>
    <row r="25" ht="22.5" customHeight="1" spans="1:3">
      <c r="A25" s="78" t="s">
        <v>126</v>
      </c>
      <c r="B25" s="78"/>
      <c r="C25" s="78"/>
    </row>
    <row r="26" ht="22.5" customHeight="1" spans="1:3">
      <c r="A26" s="78" t="s">
        <v>127</v>
      </c>
      <c r="B26" s="78"/>
      <c r="C26" s="78"/>
    </row>
    <row r="27" ht="22.5" customHeight="1" spans="1:3">
      <c r="A27" s="78" t="s">
        <v>128</v>
      </c>
      <c r="B27" s="78"/>
      <c r="C27" s="78"/>
    </row>
    <row r="28" ht="22.5" customHeight="1" spans="1:3">
      <c r="A28" s="78" t="s">
        <v>129</v>
      </c>
      <c r="B28" s="78"/>
      <c r="C28" s="78"/>
    </row>
    <row r="29" ht="22.5" customHeight="1" spans="1:3">
      <c r="A29" s="78" t="s">
        <v>130</v>
      </c>
      <c r="B29" s="78"/>
      <c r="C29" s="78"/>
    </row>
    <row r="30" ht="22.5" customHeight="1" spans="1:3">
      <c r="A30" s="78" t="s">
        <v>131</v>
      </c>
      <c r="B30" s="78"/>
      <c r="C30" s="78"/>
    </row>
    <row r="31" ht="22.5" customHeight="1" spans="1:3">
      <c r="A31" s="78" t="s">
        <v>132</v>
      </c>
      <c r="B31" s="78"/>
      <c r="C31" s="78"/>
    </row>
    <row r="32" ht="22.5" customHeight="1" spans="1:3">
      <c r="A32" s="78" t="s">
        <v>133</v>
      </c>
      <c r="B32" s="78"/>
      <c r="C32" s="78"/>
    </row>
    <row r="33" ht="22.5" customHeight="1" spans="1:3">
      <c r="A33" s="78" t="s">
        <v>134</v>
      </c>
      <c r="B33" s="78"/>
      <c r="C33" s="78"/>
    </row>
    <row r="34" ht="22.5" customHeight="1" spans="1:3">
      <c r="A34" s="78" t="s">
        <v>135</v>
      </c>
      <c r="B34" s="78"/>
      <c r="C34" s="78"/>
    </row>
    <row r="35" ht="22.5" customHeight="1" spans="1:3">
      <c r="A35" s="78" t="s">
        <v>136</v>
      </c>
      <c r="B35" s="78"/>
      <c r="C35" s="78"/>
    </row>
    <row r="36" ht="22.5" customHeight="1" spans="1:3">
      <c r="A36" s="78" t="s">
        <v>137</v>
      </c>
      <c r="B36" s="78"/>
      <c r="C36" s="78"/>
    </row>
    <row r="37" ht="22.5" customHeight="1" spans="1:3">
      <c r="A37" s="78" t="s">
        <v>138</v>
      </c>
      <c r="B37" s="78"/>
      <c r="C37" s="78"/>
    </row>
    <row r="38" ht="22.5" customHeight="1" spans="1:3">
      <c r="A38" s="78" t="s">
        <v>139</v>
      </c>
      <c r="B38" s="78"/>
      <c r="C38" s="78"/>
    </row>
    <row r="39" ht="22.5" customHeight="1" spans="1:3">
      <c r="A39" s="78" t="s">
        <v>140</v>
      </c>
      <c r="B39" s="78"/>
      <c r="C39" s="78"/>
    </row>
    <row r="40" ht="22.5" customHeight="1" spans="1:3">
      <c r="A40" s="78" t="s">
        <v>141</v>
      </c>
      <c r="B40" s="78"/>
      <c r="C40" s="78"/>
    </row>
    <row r="41" ht="22.5" customHeight="1" spans="1:3">
      <c r="A41" s="78" t="s">
        <v>142</v>
      </c>
      <c r="B41" s="78"/>
      <c r="C41" s="78"/>
    </row>
    <row r="42" ht="22.5" customHeight="1" spans="1:3">
      <c r="A42" s="78" t="s">
        <v>143</v>
      </c>
      <c r="B42" s="78"/>
      <c r="C42" s="78"/>
    </row>
    <row r="43" ht="22.5" customHeight="1" spans="1:3">
      <c r="A43" s="78" t="s">
        <v>144</v>
      </c>
      <c r="B43" s="78"/>
      <c r="C43" s="78"/>
    </row>
    <row r="44" ht="22.5" customHeight="1" spans="1:3">
      <c r="A44" s="103" t="s">
        <v>145</v>
      </c>
      <c r="B44" s="78">
        <v>6.75</v>
      </c>
      <c r="C44" s="78"/>
    </row>
    <row r="45" ht="22.5" customHeight="1" spans="1:3">
      <c r="A45" s="78" t="s">
        <v>146</v>
      </c>
      <c r="B45" s="78">
        <f>B47</f>
        <v>1.04</v>
      </c>
      <c r="C45" s="78"/>
    </row>
    <row r="46" ht="22.5" customHeight="1" spans="1:3">
      <c r="A46" s="78" t="s">
        <v>147</v>
      </c>
      <c r="B46" s="78"/>
      <c r="C46" s="78"/>
    </row>
    <row r="47" ht="22.5" customHeight="1" spans="1:3">
      <c r="A47" s="78" t="s">
        <v>148</v>
      </c>
      <c r="B47" s="78">
        <v>1.04</v>
      </c>
      <c r="C47" s="78"/>
    </row>
    <row r="48" ht="22.5" customHeight="1" spans="1:3">
      <c r="A48" s="78" t="s">
        <v>149</v>
      </c>
      <c r="B48" s="78"/>
      <c r="C48" s="78"/>
    </row>
    <row r="49" ht="22.5" customHeight="1" spans="1:3">
      <c r="A49" s="78" t="s">
        <v>150</v>
      </c>
      <c r="B49" s="78"/>
      <c r="C49" s="78"/>
    </row>
    <row r="50" ht="22.5" customHeight="1" spans="1:3">
      <c r="A50" s="78" t="s">
        <v>151</v>
      </c>
      <c r="B50" s="78"/>
      <c r="C50" s="78"/>
    </row>
    <row r="51" ht="22.5" customHeight="1" spans="1:3">
      <c r="A51" s="78" t="s">
        <v>152</v>
      </c>
      <c r="B51" s="78"/>
      <c r="C51" s="78"/>
    </row>
    <row r="52" ht="22.5" customHeight="1" spans="1:3">
      <c r="A52" s="78" t="s">
        <v>153</v>
      </c>
      <c r="B52" s="78"/>
      <c r="C52" s="78"/>
    </row>
    <row r="53" ht="22.5" customHeight="1" spans="1:3">
      <c r="A53" s="78" t="s">
        <v>154</v>
      </c>
      <c r="B53" s="78"/>
      <c r="C53" s="78"/>
    </row>
    <row r="54" ht="22.5" customHeight="1" spans="1:3">
      <c r="A54" s="78" t="s">
        <v>155</v>
      </c>
      <c r="B54" s="78"/>
      <c r="C54" s="78"/>
    </row>
    <row r="55" ht="22.5" customHeight="1" spans="1:3">
      <c r="A55" s="78" t="s">
        <v>156</v>
      </c>
      <c r="B55" s="78"/>
      <c r="C55" s="78"/>
    </row>
    <row r="56" ht="22.5" customHeight="1" spans="1:3">
      <c r="A56" s="78" t="s">
        <v>157</v>
      </c>
      <c r="B56" s="78"/>
      <c r="C56" s="78"/>
    </row>
    <row r="57" ht="22.5" customHeight="1" spans="1:3">
      <c r="A57" s="74" t="s">
        <v>102</v>
      </c>
      <c r="B57" s="78">
        <f>B45+B17+B5</f>
        <v>4103.93</v>
      </c>
      <c r="C57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158</v>
      </c>
    </row>
    <row r="2" ht="19.5" customHeight="1" spans="1:2">
      <c r="A2" s="85"/>
      <c r="B2" s="86"/>
    </row>
    <row r="3" ht="30" customHeight="1" spans="1:2">
      <c r="A3" s="72" t="s">
        <v>159</v>
      </c>
      <c r="B3" s="72"/>
    </row>
    <row r="4" ht="16.5" customHeight="1" spans="1:2">
      <c r="A4" s="87"/>
      <c r="B4" s="88" t="s">
        <v>2</v>
      </c>
    </row>
    <row r="5" ht="38.25" customHeight="1" spans="1:2">
      <c r="A5" s="89" t="s">
        <v>5</v>
      </c>
      <c r="B5" s="89" t="s">
        <v>97</v>
      </c>
    </row>
    <row r="6" ht="38.25" customHeight="1" spans="1:2">
      <c r="A6" s="90" t="s">
        <v>160</v>
      </c>
      <c r="B6" s="91">
        <f>B7+B8+B9</f>
        <v>24.8</v>
      </c>
    </row>
    <row r="7" ht="38.25" customHeight="1" spans="1:2">
      <c r="A7" s="78" t="s">
        <v>161</v>
      </c>
      <c r="B7" s="91">
        <v>0</v>
      </c>
    </row>
    <row r="8" ht="38.25" customHeight="1" spans="1:2">
      <c r="A8" s="78" t="s">
        <v>162</v>
      </c>
      <c r="B8" s="91">
        <v>0</v>
      </c>
    </row>
    <row r="9" ht="38.25" customHeight="1" spans="1:2">
      <c r="A9" s="92" t="s">
        <v>163</v>
      </c>
      <c r="B9" s="93">
        <f>B10+B11</f>
        <v>24.8</v>
      </c>
    </row>
    <row r="10" ht="38.25" customHeight="1" spans="1:2">
      <c r="A10" s="94" t="s">
        <v>164</v>
      </c>
      <c r="B10" s="93">
        <v>0</v>
      </c>
    </row>
    <row r="11" ht="38.25" customHeight="1" spans="1:2">
      <c r="A11" s="95" t="s">
        <v>165</v>
      </c>
      <c r="B11" s="96">
        <v>24.8</v>
      </c>
    </row>
    <row r="12" ht="91.5" customHeight="1" spans="1:2">
      <c r="A12" s="97" t="s">
        <v>166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49" t="s">
        <v>167</v>
      </c>
      <c r="B1" s="50"/>
      <c r="C1" s="50"/>
      <c r="D1" s="50"/>
      <c r="E1" s="50"/>
      <c r="F1" s="50"/>
      <c r="G1" s="50"/>
      <c r="H1" s="50"/>
      <c r="I1" s="50"/>
      <c r="J1" s="81"/>
      <c r="K1" s="81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81"/>
      <c r="K2" s="81"/>
    </row>
    <row r="3" ht="29.25" customHeight="1" spans="1:11">
      <c r="A3" s="72" t="s">
        <v>168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2" t="s">
        <v>2</v>
      </c>
      <c r="K4" s="82"/>
    </row>
    <row r="5" ht="26.25" customHeight="1" spans="1:11">
      <c r="A5" s="74" t="s">
        <v>40</v>
      </c>
      <c r="B5" s="74"/>
      <c r="C5" s="74" t="s">
        <v>96</v>
      </c>
      <c r="D5" s="74"/>
      <c r="E5" s="74"/>
      <c r="F5" s="74" t="s">
        <v>97</v>
      </c>
      <c r="G5" s="74"/>
      <c r="H5" s="74"/>
      <c r="I5" s="74" t="s">
        <v>169</v>
      </c>
      <c r="J5" s="74"/>
      <c r="K5" s="74"/>
    </row>
    <row r="6" s="70" customFormat="1" ht="27.75" customHeight="1" spans="1:11">
      <c r="A6" s="74" t="s">
        <v>45</v>
      </c>
      <c r="B6" s="74" t="s">
        <v>46</v>
      </c>
      <c r="C6" s="74" t="s">
        <v>99</v>
      </c>
      <c r="D6" s="74" t="s">
        <v>86</v>
      </c>
      <c r="E6" s="74" t="s">
        <v>87</v>
      </c>
      <c r="F6" s="74" t="s">
        <v>99</v>
      </c>
      <c r="G6" s="74" t="s">
        <v>86</v>
      </c>
      <c r="H6" s="74" t="s">
        <v>87</v>
      </c>
      <c r="I6" s="74" t="s">
        <v>99</v>
      </c>
      <c r="J6" s="74" t="s">
        <v>86</v>
      </c>
      <c r="K6" s="74" t="s">
        <v>87</v>
      </c>
    </row>
    <row r="7" s="70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3"/>
      <c r="K7" s="83"/>
    </row>
    <row r="8" s="70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3"/>
      <c r="K8" s="83"/>
    </row>
    <row r="9" s="70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3"/>
      <c r="K9" s="83"/>
    </row>
    <row r="10" s="70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3"/>
      <c r="K10" s="83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4"/>
      <c r="K11" s="84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88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workbookViewId="0">
      <selection activeCell="B6" sqref="B6:C6"/>
    </sheetView>
  </sheetViews>
  <sheetFormatPr defaultColWidth="9" defaultRowHeight="14.25"/>
  <cols>
    <col min="1" max="1" width="42.6666666666667" customWidth="1"/>
    <col min="2" max="3" width="11.75" customWidth="1"/>
    <col min="4" max="4" width="6.03333333333333" customWidth="1"/>
    <col min="5" max="5" width="12.625" customWidth="1"/>
    <col min="6" max="6" width="8.05833333333333" customWidth="1"/>
    <col min="7" max="7" width="17" customWidth="1"/>
    <col min="8" max="8" width="25.0083333333333" customWidth="1"/>
  </cols>
  <sheetData>
    <row r="1" ht="18.75" spans="1:6">
      <c r="A1" s="49" t="s">
        <v>170</v>
      </c>
      <c r="B1" s="50"/>
      <c r="C1" s="50"/>
      <c r="D1" s="50"/>
      <c r="E1" s="50"/>
      <c r="F1" s="50"/>
    </row>
    <row r="2" ht="22.5" spans="1:8">
      <c r="A2" s="51" t="s">
        <v>171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172</v>
      </c>
      <c r="B4" s="56" t="s">
        <v>173</v>
      </c>
      <c r="C4" s="57" t="s">
        <v>174</v>
      </c>
      <c r="D4" s="57"/>
      <c r="E4" s="58" t="s">
        <v>175</v>
      </c>
      <c r="F4" s="10" t="s">
        <v>176</v>
      </c>
      <c r="G4" s="58" t="s">
        <v>177</v>
      </c>
      <c r="H4" s="58" t="s">
        <v>178</v>
      </c>
    </row>
    <row r="5" ht="30" customHeight="1" spans="1:8">
      <c r="A5" s="55"/>
      <c r="B5" s="56"/>
      <c r="C5" s="10" t="s">
        <v>179</v>
      </c>
      <c r="D5" s="10" t="s">
        <v>180</v>
      </c>
      <c r="E5" s="58"/>
      <c r="F5" s="10"/>
      <c r="G5" s="58"/>
      <c r="H5" s="58"/>
    </row>
    <row r="6" ht="27.75" customHeight="1" spans="1:8">
      <c r="A6" s="59" t="s">
        <v>88</v>
      </c>
      <c r="B6" s="60">
        <f>B7+B8+B9+B10+B11+B12+B13+B14+B15+B16+B17+B18</f>
        <v>1933.07</v>
      </c>
      <c r="C6" s="60">
        <f>C7+C8+C9+C10+C11+C12+C13+C14+C15+C16+C17+C18</f>
        <v>1933.07</v>
      </c>
      <c r="D6" s="60"/>
      <c r="E6" s="61"/>
      <c r="F6" s="62"/>
      <c r="G6" s="62" t="s">
        <v>181</v>
      </c>
      <c r="H6" s="62" t="s">
        <v>181</v>
      </c>
    </row>
    <row r="7" ht="27.75" customHeight="1" spans="1:13">
      <c r="A7" s="63" t="s">
        <v>182</v>
      </c>
      <c r="B7" s="60">
        <v>80</v>
      </c>
      <c r="C7" s="60">
        <v>80</v>
      </c>
      <c r="D7" s="60"/>
      <c r="E7" s="64" t="s">
        <v>183</v>
      </c>
      <c r="F7" s="65" t="s">
        <v>184</v>
      </c>
      <c r="G7" s="65" t="s">
        <v>185</v>
      </c>
      <c r="H7" s="65" t="s">
        <v>186</v>
      </c>
      <c r="I7" s="67"/>
      <c r="J7" s="67"/>
      <c r="K7" s="67"/>
      <c r="L7" s="67"/>
      <c r="M7" s="67"/>
    </row>
    <row r="8" ht="27.75" customHeight="1" spans="1:13">
      <c r="A8" s="63" t="s">
        <v>187</v>
      </c>
      <c r="B8" s="60">
        <v>221.42</v>
      </c>
      <c r="C8" s="60">
        <v>221.42</v>
      </c>
      <c r="D8" s="60"/>
      <c r="E8" s="64" t="s">
        <v>183</v>
      </c>
      <c r="F8" s="65" t="s">
        <v>184</v>
      </c>
      <c r="G8" s="65" t="s">
        <v>188</v>
      </c>
      <c r="H8" s="65" t="s">
        <v>189</v>
      </c>
      <c r="I8" s="67"/>
      <c r="J8" s="67"/>
      <c r="K8" s="67"/>
      <c r="L8" s="67"/>
      <c r="M8" s="67"/>
    </row>
    <row r="9" ht="27.75" customHeight="1" spans="1:13">
      <c r="A9" s="63" t="s">
        <v>190</v>
      </c>
      <c r="B9" s="60">
        <v>38</v>
      </c>
      <c r="C9" s="60">
        <v>38</v>
      </c>
      <c r="D9" s="60"/>
      <c r="E9" s="64" t="s">
        <v>183</v>
      </c>
      <c r="F9" s="65" t="s">
        <v>184</v>
      </c>
      <c r="G9" s="65" t="s">
        <v>191</v>
      </c>
      <c r="H9" s="66" t="s">
        <v>192</v>
      </c>
      <c r="I9" s="68"/>
      <c r="J9" s="68"/>
      <c r="K9" s="68"/>
      <c r="L9" s="68"/>
      <c r="M9" s="68"/>
    </row>
    <row r="10" ht="27.75" customHeight="1" spans="1:13">
      <c r="A10" s="63" t="s">
        <v>193</v>
      </c>
      <c r="B10" s="60">
        <v>227</v>
      </c>
      <c r="C10" s="60">
        <v>227</v>
      </c>
      <c r="D10" s="60"/>
      <c r="E10" s="64" t="s">
        <v>183</v>
      </c>
      <c r="F10" s="65" t="s">
        <v>184</v>
      </c>
      <c r="G10" s="65" t="s">
        <v>188</v>
      </c>
      <c r="H10" s="65" t="s">
        <v>189</v>
      </c>
      <c r="I10" s="67"/>
      <c r="J10" s="67"/>
      <c r="K10" s="67"/>
      <c r="L10" s="67"/>
      <c r="M10" s="67"/>
    </row>
    <row r="11" ht="27.75" customHeight="1" spans="1:13">
      <c r="A11" s="63" t="s">
        <v>194</v>
      </c>
      <c r="B11" s="60">
        <v>20</v>
      </c>
      <c r="C11" s="60">
        <v>20</v>
      </c>
      <c r="D11" s="60"/>
      <c r="E11" s="64" t="s">
        <v>183</v>
      </c>
      <c r="F11" s="65" t="s">
        <v>184</v>
      </c>
      <c r="G11" s="65" t="s">
        <v>195</v>
      </c>
      <c r="H11" s="66" t="s">
        <v>196</v>
      </c>
      <c r="I11" s="68"/>
      <c r="J11" s="68"/>
      <c r="K11" s="68"/>
      <c r="L11" s="68"/>
      <c r="M11" s="68"/>
    </row>
    <row r="12" ht="36" customHeight="1" spans="1:13">
      <c r="A12" s="63" t="s">
        <v>197</v>
      </c>
      <c r="B12" s="60">
        <v>685.61</v>
      </c>
      <c r="C12" s="60">
        <v>685.61</v>
      </c>
      <c r="D12" s="60"/>
      <c r="E12" s="64" t="s">
        <v>183</v>
      </c>
      <c r="F12" s="65" t="s">
        <v>184</v>
      </c>
      <c r="G12" s="65" t="s">
        <v>188</v>
      </c>
      <c r="H12" s="65" t="s">
        <v>189</v>
      </c>
      <c r="I12" s="67"/>
      <c r="J12" s="67"/>
      <c r="K12" s="67"/>
      <c r="L12" s="67"/>
      <c r="M12" s="67"/>
    </row>
    <row r="13" ht="27.75" customHeight="1" spans="1:13">
      <c r="A13" s="63" t="s">
        <v>198</v>
      </c>
      <c r="B13" s="60">
        <v>150</v>
      </c>
      <c r="C13" s="60">
        <v>150</v>
      </c>
      <c r="D13" s="60"/>
      <c r="E13" s="64" t="s">
        <v>199</v>
      </c>
      <c r="F13" s="65" t="s">
        <v>200</v>
      </c>
      <c r="G13" s="65" t="s">
        <v>201</v>
      </c>
      <c r="H13" s="65" t="s">
        <v>202</v>
      </c>
      <c r="I13" s="69"/>
      <c r="J13" s="69"/>
      <c r="K13" s="69"/>
      <c r="L13" s="69"/>
      <c r="M13" s="69"/>
    </row>
    <row r="14" ht="34" customHeight="1" spans="1:13">
      <c r="A14" s="63" t="s">
        <v>203</v>
      </c>
      <c r="B14" s="60">
        <v>28.04</v>
      </c>
      <c r="C14" s="60">
        <v>28.04</v>
      </c>
      <c r="D14" s="60"/>
      <c r="E14" s="64" t="s">
        <v>204</v>
      </c>
      <c r="F14" s="65" t="s">
        <v>205</v>
      </c>
      <c r="G14" s="65" t="s">
        <v>206</v>
      </c>
      <c r="H14" s="65" t="s">
        <v>207</v>
      </c>
      <c r="I14" s="69"/>
      <c r="J14" s="69"/>
      <c r="K14" s="69"/>
      <c r="L14" s="69"/>
      <c r="M14" s="69"/>
    </row>
    <row r="15" ht="34" customHeight="1" spans="1:13">
      <c r="A15" s="63" t="s">
        <v>208</v>
      </c>
      <c r="B15" s="60">
        <v>43.2</v>
      </c>
      <c r="C15" s="60">
        <v>43.2</v>
      </c>
      <c r="D15" s="60"/>
      <c r="E15" s="64" t="s">
        <v>204</v>
      </c>
      <c r="F15" s="65" t="s">
        <v>205</v>
      </c>
      <c r="G15" s="65" t="s">
        <v>209</v>
      </c>
      <c r="H15" s="65" t="s">
        <v>210</v>
      </c>
      <c r="I15" s="69"/>
      <c r="J15" s="69"/>
      <c r="K15" s="69"/>
      <c r="L15" s="69"/>
      <c r="M15" s="69"/>
    </row>
    <row r="16" ht="27.75" customHeight="1" spans="1:13">
      <c r="A16" s="63" t="s">
        <v>211</v>
      </c>
      <c r="B16" s="60">
        <v>227.03</v>
      </c>
      <c r="C16" s="60">
        <v>227.03</v>
      </c>
      <c r="D16" s="60"/>
      <c r="E16" s="64" t="s">
        <v>212</v>
      </c>
      <c r="F16" s="65" t="s">
        <v>213</v>
      </c>
      <c r="G16" s="65" t="s">
        <v>214</v>
      </c>
      <c r="H16" s="65" t="s">
        <v>211</v>
      </c>
      <c r="I16" s="69"/>
      <c r="J16" s="69"/>
      <c r="K16" s="69"/>
      <c r="L16" s="69"/>
      <c r="M16" s="69"/>
    </row>
    <row r="17" ht="27.75" customHeight="1" spans="1:13">
      <c r="A17" s="63" t="s">
        <v>215</v>
      </c>
      <c r="B17" s="60">
        <v>187.97</v>
      </c>
      <c r="C17" s="60">
        <v>187.97</v>
      </c>
      <c r="D17" s="60"/>
      <c r="E17" s="64" t="s">
        <v>183</v>
      </c>
      <c r="F17" s="65" t="s">
        <v>184</v>
      </c>
      <c r="G17" s="65" t="s">
        <v>188</v>
      </c>
      <c r="H17" s="65" t="s">
        <v>189</v>
      </c>
      <c r="I17" s="69"/>
      <c r="J17" s="69"/>
      <c r="K17" s="69"/>
      <c r="L17" s="69"/>
      <c r="M17" s="69"/>
    </row>
    <row r="18" ht="27.75" customHeight="1" spans="1:13">
      <c r="A18" s="63" t="s">
        <v>216</v>
      </c>
      <c r="B18" s="60">
        <v>24.8</v>
      </c>
      <c r="C18" s="60">
        <v>24.8</v>
      </c>
      <c r="D18" s="60"/>
      <c r="E18" s="64" t="s">
        <v>183</v>
      </c>
      <c r="F18" s="65" t="s">
        <v>184</v>
      </c>
      <c r="G18" s="65" t="s">
        <v>217</v>
      </c>
      <c r="H18" s="65" t="s">
        <v>218</v>
      </c>
      <c r="I18" s="69"/>
      <c r="J18" s="69"/>
      <c r="K18" s="69"/>
      <c r="L18" s="69"/>
      <c r="M18" s="6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118055555555556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冰凝</cp:lastModifiedBy>
  <dcterms:created xsi:type="dcterms:W3CDTF">1996-12-17T01:32:00Z</dcterms:created>
  <cp:lastPrinted>2019-03-08T08:00:00Z</cp:lastPrinted>
  <dcterms:modified xsi:type="dcterms:W3CDTF">2021-05-24T09:34:29Z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95BEBCAC6B7143D98F7AE67C1F295FEC</vt:lpwstr>
  </property>
</Properties>
</file>