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7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<sst xmlns="http://schemas.openxmlformats.org/spreadsheetml/2006/main" count="509" uniqueCount="300">
  <si>
    <t>表1</t>
  </si>
  <si>
    <t>孝义市南阳乡人民政府2021年部门收支总表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</si>
  <si>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</si>
  <si>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</si>
  <si>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</si>
  <si>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</si>
  <si>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</si>
  <si>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</si>
  <si>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</si>
  <si>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</si>
  <si>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</si>
  <si>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</si>
  <si>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</si>
  <si>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</si>
  <si>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</si>
  <si>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</si>
  <si>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</si>
  <si>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</si>
  <si>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</si>
  <si>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</si>
  <si>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</si>
  <si>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</si>
  <si>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</si>
  <si>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</si>
  <si>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</si>
  <si>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</si>
  <si>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</si>
  <si>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</si>
  <si>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</si>
  <si>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</si>
  <si>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</si>
  <si>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</si>
  <si>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</si>
  <si>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</si>
  <si>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</si>
  <si>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</si>
  <si>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</si>
  <si>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</si>
  <si>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</si>
  <si>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孝义市南阳乡人民政府2021年部门收入总表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</si>
  <si>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</si>
  <si>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</si>
  <si>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</si>
  <si>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</si>
  <si>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</si>
  <si>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</si>
  <si>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</si>
  <si>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　　　201</t>
  </si>
  <si>
    <t>　　　一般公共服务支出</t>
  </si>
  <si>
    <t>　　　　20103</t>
  </si>
  <si>
    <t>　　　　政府办公厅（室）及相关机构事务</t>
  </si>
  <si>
    <t>　　　　　2010301</t>
  </si>
  <si>
    <t>　　　　　行政运行</t>
  </si>
  <si>
    <t>　　　　　2010350</t>
  </si>
  <si>
    <t>　　　　　事业运行</t>
  </si>
  <si>
    <t>　　　　20132</t>
  </si>
  <si>
    <t>　　　　组织事务</t>
  </si>
  <si>
    <t>　　　　　2013299</t>
  </si>
  <si>
    <t>　　　　　其他组织事务支出</t>
  </si>
  <si>
    <t>　　　208</t>
  </si>
  <si>
    <t>　　　社会保障和就业支出</t>
  </si>
  <si>
    <t>　　　　20805</t>
  </si>
  <si>
    <t>　　　　行政事业单位养老支出</t>
  </si>
  <si>
    <t>　　　　　2080501</t>
  </si>
  <si>
    <t>　　　　　行政单位离退休</t>
  </si>
  <si>
    <t>　　　　　2080505</t>
  </si>
  <si>
    <t>　　　　　机关事业单位基本养老保险缴费支出</t>
  </si>
  <si>
    <t>　　　　　2080506</t>
  </si>
  <si>
    <t>　　　　　机关事业单位职业年金缴费支出</t>
  </si>
  <si>
    <t>　　　　20811</t>
  </si>
  <si>
    <t>　　　　残疾人事业</t>
  </si>
  <si>
    <t>　　　　　2081107</t>
  </si>
  <si>
    <t>　　　　　残疾人生活和护理补贴</t>
  </si>
  <si>
    <t>　　　210</t>
  </si>
  <si>
    <t>　　　卫生健康支出</t>
  </si>
  <si>
    <t>　　　　21007</t>
  </si>
  <si>
    <t>　　　　计划生育事务</t>
  </si>
  <si>
    <t>　　　　　2100799</t>
  </si>
  <si>
    <t>　　　　　其他计划生育事务支出</t>
  </si>
  <si>
    <t>　　　　21011</t>
  </si>
  <si>
    <t>　　　　行政事业单位医疗</t>
  </si>
  <si>
    <t>　　　　　2101101</t>
  </si>
  <si>
    <t>　　　　　行政单位医疗</t>
  </si>
  <si>
    <t>　　　　　2101102</t>
  </si>
  <si>
    <t>　　　　　事业单位医疗</t>
  </si>
  <si>
    <t>　　　　　2101103</t>
  </si>
  <si>
    <t>　　　　　公务员医疗补助</t>
  </si>
  <si>
    <t>　　　　　2101199</t>
  </si>
  <si>
    <t>　　　　　其他行政事业单位医疗支出</t>
  </si>
  <si>
    <t>　　　212</t>
  </si>
  <si>
    <t>　　　城乡社区支出</t>
  </si>
  <si>
    <t>　　　　21203</t>
  </si>
  <si>
    <t>　　　　城乡社区公共设施</t>
  </si>
  <si>
    <t>　　　　　2120399</t>
  </si>
  <si>
    <t>　　　　　其他城乡社区公共设施支出</t>
  </si>
  <si>
    <t>　　　　21299</t>
  </si>
  <si>
    <t>　　　　其他城乡社区支出</t>
  </si>
  <si>
    <t>　　　　　2129999</t>
  </si>
  <si>
    <t>　　　　　其他城乡社区支出</t>
  </si>
  <si>
    <t>　　　213</t>
  </si>
  <si>
    <t>　　　农林水支出</t>
  </si>
  <si>
    <t>　　　　21307</t>
  </si>
  <si>
    <t>　　　　农村综合改革</t>
  </si>
  <si>
    <t>　　　　　2130705</t>
  </si>
  <si>
    <t>　　　　　对村民委员会和村党支部的补助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</si>
  <si>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</si>
  <si>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</si>
  <si>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</si>
  <si>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</si>
  <si>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</si>
  <si>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</si>
  <si>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合      计</t>
  </si>
  <si>
    <t>表3</t>
  </si>
  <si>
    <t>孝义市南阳乡人民政府2021年部门支出总表</t>
  </si>
  <si>
    <t>基本支出</t>
  </si>
  <si>
    <t>项目支出</t>
  </si>
  <si>
    <t>合       计</t>
  </si>
  <si>
    <t>表4</t>
  </si>
  <si>
    <t>孝义市南阳乡人民政府2021年财政拨款收支总表</t>
  </si>
  <si>
    <t>小计</t>
  </si>
  <si>
    <t>政府性基金预算</t>
  </si>
  <si>
    <t>十五、资源勘探信息等支出</t>
  </si>
  <si>
    <t>表5</t>
  </si>
  <si>
    <t>孝义市南阳乡人民政府2021年一般公共预算支出表</t>
  </si>
  <si>
    <t>2020年预算数</t>
  </si>
  <si>
    <t>2021年预算数</t>
  </si>
  <si>
    <t>2021年预算数比2020年预算数增减%</t>
  </si>
  <si>
    <t>合计</t>
  </si>
  <si>
    <t>一般公共服务支出</t>
  </si>
  <si>
    <t>政府办公厅及相关机构事务</t>
  </si>
  <si>
    <t>行政运行</t>
  </si>
  <si>
    <t>事业运行</t>
  </si>
  <si>
    <t>组织事务</t>
  </si>
  <si>
    <t>一般行政管理事务</t>
  </si>
  <si>
    <t>社会保障和就业支出</t>
  </si>
  <si>
    <t>行政事业单位离退休</t>
  </si>
  <si>
    <t>行政单位离退休</t>
  </si>
  <si>
    <t>事业单位离退休</t>
  </si>
  <si>
    <t>机关事业单位基本养老保险缴费支出</t>
  </si>
  <si>
    <t>机关事业单位职业年金缴费支出</t>
  </si>
  <si>
    <t>残疾人事业</t>
  </si>
  <si>
    <t>残疾人生活和护理补贴</t>
  </si>
  <si>
    <t>其他残疾人事业支出</t>
  </si>
  <si>
    <t>卫生健康支出</t>
  </si>
  <si>
    <t>计划生育事务</t>
  </si>
  <si>
    <t>其他计划生育事务支出</t>
  </si>
  <si>
    <t>行政事业单位医疗</t>
  </si>
  <si>
    <t>行政单位医疗</t>
  </si>
  <si>
    <t>事业单位医疗</t>
  </si>
  <si>
    <t>公务员医疗</t>
  </si>
  <si>
    <t>城乡社区支出</t>
  </si>
  <si>
    <t>城乡社区管理事务</t>
  </si>
  <si>
    <t>其他城乡社区公共设施支出</t>
  </si>
  <si>
    <t>农林水支出</t>
  </si>
  <si>
    <t>林业</t>
  </si>
  <si>
    <t>其他林业支出</t>
  </si>
  <si>
    <t>农村综合改革</t>
  </si>
  <si>
    <t>对村民委员会和党支部的补助</t>
  </si>
  <si>
    <t>住房保障支出</t>
  </si>
  <si>
    <t>住房改革支出</t>
  </si>
  <si>
    <t>住房公积金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</si>
  <si>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计</t>
    </r>
  </si>
  <si>
    <t>表6</t>
  </si>
  <si>
    <t>孝义市南阳乡人民政府2021年一般公共预算基本支出经济科目表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</si>
  <si>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</si>
  <si>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</si>
  <si>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</si>
  <si>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</si>
  <si>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</si>
  <si>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</si>
  <si>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</si>
  <si>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</si>
  <si>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</si>
  <si>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</si>
  <si>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</si>
  <si>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</si>
  <si>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</si>
  <si>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</si>
  <si>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</si>
  <si>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</si>
  <si>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</si>
  <si>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</si>
  <si>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</si>
  <si>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</si>
  <si>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</si>
  <si>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</si>
  <si>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</si>
  <si>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</si>
  <si>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</si>
  <si>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</si>
  <si>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</si>
  <si>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</si>
  <si>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</si>
  <si>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</si>
  <si>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</si>
  <si>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</si>
  <si>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</si>
  <si>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</si>
  <si>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</si>
  <si>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</si>
  <si>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</si>
  <si>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</si>
  <si>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</si>
  <si>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</si>
  <si>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</si>
  <si>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</si>
  <si>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</si>
  <si>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</si>
  <si>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</si>
  <si>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</si>
  <si>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</si>
  <si>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</si>
  <si>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</si>
  <si>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</si>
  <si>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</si>
  <si>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</si>
  <si>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</si>
  <si>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</si>
  <si>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</si>
  <si>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</si>
  <si>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孝义市南阳乡人民政府2021年一般公共预算“三公”经费支出情况统计表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</si>
  <si>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</si>
  <si>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</si>
  <si>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</si>
  <si>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</si>
  <si>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</si>
  <si>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</si>
  <si>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</si>
  <si>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</si>
  <si>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孝义市南阳乡人民政府2021年政府性基金预算支出表</t>
  </si>
  <si>
    <t>2021年预算比2020年预算数增减</t>
  </si>
  <si>
    <t>表9</t>
  </si>
  <si>
    <t>孝义市南阳乡人民政府2021年一般公共预算重点项目绩效目标表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</si>
  <si>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</si>
  <si>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</si>
  <si>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</si>
  <si>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</si>
  <si>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</si>
  <si>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</si>
  <si>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</si>
  <si>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</si>
  <si>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</si>
  <si>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</si>
  <si>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城乡环境整治巩固提升奖补金</t>
  </si>
  <si>
    <t>其他城乡社区公共设施</t>
  </si>
  <si>
    <t>2120399</t>
  </si>
  <si>
    <t>保证城乡环境得到巩固提升</t>
  </si>
  <si>
    <t>农村人居环境整治工作奖补金</t>
  </si>
  <si>
    <t>大力改善人居环境</t>
  </si>
  <si>
    <t>白上线道路建设工程</t>
  </si>
  <si>
    <t>大力改善人居环境，推动乡村振兴</t>
  </si>
  <si>
    <t>道路转移支付</t>
  </si>
  <si>
    <t>年底全部支付完成</t>
  </si>
  <si>
    <t>计生转移支付</t>
  </si>
  <si>
    <t>2100799</t>
  </si>
  <si>
    <t>村级转移支付</t>
  </si>
  <si>
    <t>对村民委员会和村党支部的补助</t>
  </si>
  <si>
    <t>2130705</t>
  </si>
  <si>
    <t>参战人员生活补助</t>
  </si>
  <si>
    <t>其他城乡社区支出</t>
  </si>
  <si>
    <t>2129999</t>
  </si>
  <si>
    <t>村主干报酬</t>
  </si>
  <si>
    <t>退职主干补助</t>
  </si>
  <si>
    <t>税收奖补</t>
  </si>
  <si>
    <t>2010301</t>
  </si>
  <si>
    <t>人大工作经费</t>
  </si>
  <si>
    <t>选派到村干部工作经费</t>
  </si>
  <si>
    <t>其他组织事务支出</t>
  </si>
  <si>
    <t>2013299</t>
  </si>
  <si>
    <t>驻村工作队经费</t>
  </si>
  <si>
    <t>公务员交通费</t>
  </si>
  <si>
    <t>政法委津贴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</si>
  <si>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</si>
  <si>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孝义市南阳乡人民政府2021年政府采购预算表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</si>
  <si>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</si>
  <si>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</si>
  <si>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</si>
  <si>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</si>
  <si>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</si>
  <si>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</si>
  <si>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</si>
  <si>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</si>
  <si>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</si>
  <si>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</si>
  <si>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</si>
  <si>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</si>
  <si>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</si>
  <si>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</si>
  <si>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</si>
  <si>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C050302-车辆加油服务</t>
  </si>
  <si>
    <t>A0202-办公设备</t>
  </si>
  <si>
    <t>C050301-车辆维修和保养服务</t>
  </si>
  <si>
    <t>C081401-印刷服务</t>
  </si>
  <si>
    <t>C15040201-机动车保险服务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</si>
  <si>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</si>
  <si>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孝义市南阳乡人民政府2021年政府购买服务支出预算表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</si>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</sst>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* #,##0.0;* \-#,##0.0;* &quot;&quot;??;@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0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黑体"/>
      <charset val="134"/>
    </font>
    <font>
      <sz val="10.5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4" borderId="18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0" fillId="19" borderId="21" applyNumberFormat="0" applyAlignment="0" applyProtection="0">
      <alignment vertical="center"/>
    </xf>
    <xf numFmtId="0" fontId="31" fillId="19" borderId="16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 applyProtection="0"/>
  </cellStyleXfs>
  <cellXfs count="13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 wrapText="1"/>
    </xf>
    <xf numFmtId="4" fontId="5" fillId="0" borderId="9" xfId="0" applyNumberFormat="1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 wrapText="1"/>
    </xf>
    <xf numFmtId="4" fontId="5" fillId="0" borderId="14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G16" sqref="G16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7" width="10.25" style="60" customWidth="1"/>
    <col min="8" max="8" width="11.6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0"/>
      <c r="B4" s="110"/>
      <c r="C4" s="110"/>
      <c r="D4" s="110"/>
      <c r="E4" s="110"/>
      <c r="F4" s="110"/>
      <c r="G4" s="110"/>
      <c r="H4" s="78" t="s">
        <v>2</v>
      </c>
    </row>
    <row r="5" ht="24" customHeight="1" spans="1:8">
      <c r="A5" s="132" t="s">
        <v>3</v>
      </c>
      <c r="B5" s="63"/>
      <c r="C5" s="63"/>
      <c r="D5" s="63"/>
      <c r="E5" s="132" t="s">
        <v>4</v>
      </c>
      <c r="F5" s="63"/>
      <c r="G5" s="63"/>
      <c r="H5" s="63"/>
    </row>
    <row r="6" ht="24" customHeight="1" spans="1:8">
      <c r="A6" s="133" t="s">
        <v>5</v>
      </c>
      <c r="B6" s="113" t="s">
        <v>6</v>
      </c>
      <c r="C6" s="127"/>
      <c r="D6" s="117"/>
      <c r="E6" s="124" t="s">
        <v>7</v>
      </c>
      <c r="F6" s="113" t="s">
        <v>6</v>
      </c>
      <c r="G6" s="127"/>
      <c r="H6" s="117"/>
    </row>
    <row r="7" ht="48.75" customHeight="1" spans="1:8">
      <c r="A7" s="118"/>
      <c r="B7" s="125" t="s">
        <v>8</v>
      </c>
      <c r="C7" s="125" t="s">
        <v>9</v>
      </c>
      <c r="D7" s="125" t="s">
        <v>10</v>
      </c>
      <c r="E7" s="126"/>
      <c r="F7" s="125" t="s">
        <v>8</v>
      </c>
      <c r="G7" s="125" t="s">
        <v>9</v>
      </c>
      <c r="H7" s="125" t="s">
        <v>10</v>
      </c>
    </row>
    <row r="8" ht="24" customHeight="1" spans="1:8">
      <c r="A8" s="67" t="s">
        <v>11</v>
      </c>
      <c r="B8" s="128">
        <v>1474.92</v>
      </c>
      <c r="C8" s="128">
        <v>988.56</v>
      </c>
      <c r="D8" s="129">
        <f>(C8-B8)/B8*100</f>
        <v>-32.9753478154747</v>
      </c>
      <c r="E8" s="65" t="s">
        <v>12</v>
      </c>
      <c r="F8" s="111">
        <v>672.33</v>
      </c>
      <c r="G8" s="111">
        <v>451.32</v>
      </c>
      <c r="H8" s="130">
        <f>(G8-F8)/F8*100</f>
        <v>-32.87225023426</v>
      </c>
    </row>
    <row r="9" ht="24" customHeight="1" spans="1:8">
      <c r="A9" s="67" t="s">
        <v>13</v>
      </c>
      <c r="B9" s="67"/>
      <c r="C9" s="67"/>
      <c r="D9" s="129"/>
      <c r="E9" s="65" t="s">
        <v>14</v>
      </c>
      <c r="F9" s="111"/>
      <c r="G9" s="112"/>
      <c r="H9" s="130"/>
    </row>
    <row r="10" ht="24" customHeight="1" spans="1:8">
      <c r="A10" s="67" t="s">
        <v>15</v>
      </c>
      <c r="B10" s="67"/>
      <c r="C10" s="67"/>
      <c r="D10" s="129"/>
      <c r="E10" s="65" t="s">
        <v>16</v>
      </c>
      <c r="F10" s="111"/>
      <c r="G10" s="112"/>
      <c r="H10" s="130"/>
    </row>
    <row r="11" ht="24" customHeight="1" spans="1:8">
      <c r="A11" s="67" t="s">
        <v>17</v>
      </c>
      <c r="B11" s="67"/>
      <c r="C11" s="67"/>
      <c r="D11" s="129"/>
      <c r="E11" s="67" t="s">
        <v>18</v>
      </c>
      <c r="F11" s="111"/>
      <c r="G11" s="63"/>
      <c r="H11" s="130"/>
    </row>
    <row r="12" ht="24" customHeight="1" spans="1:8">
      <c r="A12" s="67"/>
      <c r="B12" s="67"/>
      <c r="C12" s="67"/>
      <c r="D12" s="129"/>
      <c r="E12" s="65" t="s">
        <v>19</v>
      </c>
      <c r="F12" s="111"/>
      <c r="G12" s="112"/>
      <c r="H12" s="130"/>
    </row>
    <row r="13" ht="24" customHeight="1" spans="1:8">
      <c r="A13" s="67"/>
      <c r="B13" s="67"/>
      <c r="C13" s="67"/>
      <c r="D13" s="129"/>
      <c r="E13" s="65" t="s">
        <v>20</v>
      </c>
      <c r="F13" s="111"/>
      <c r="G13" s="112"/>
      <c r="H13" s="130"/>
    </row>
    <row r="14" ht="24" customHeight="1" spans="1:8">
      <c r="A14" s="67"/>
      <c r="B14" s="67"/>
      <c r="C14" s="67"/>
      <c r="D14" s="129"/>
      <c r="E14" s="67" t="s">
        <v>21</v>
      </c>
      <c r="F14" s="111"/>
      <c r="G14" s="63"/>
      <c r="H14" s="130"/>
    </row>
    <row r="15" ht="24" customHeight="1" spans="1:8">
      <c r="A15" s="67"/>
      <c r="B15" s="67"/>
      <c r="C15" s="67"/>
      <c r="D15" s="129"/>
      <c r="E15" s="67" t="s">
        <v>22</v>
      </c>
      <c r="F15" s="111">
        <v>63.22</v>
      </c>
      <c r="G15" s="114">
        <v>59.24</v>
      </c>
      <c r="H15" s="130">
        <f>(G15-F15)/F15*100</f>
        <v>-6.29547611515343</v>
      </c>
    </row>
    <row r="16" ht="24" customHeight="1" spans="1:8">
      <c r="A16" s="67"/>
      <c r="B16" s="67"/>
      <c r="C16" s="67"/>
      <c r="D16" s="129"/>
      <c r="E16" s="65" t="s">
        <v>23</v>
      </c>
      <c r="F16" s="111">
        <v>30.77</v>
      </c>
      <c r="G16" s="114">
        <v>23.75</v>
      </c>
      <c r="H16" s="130">
        <f>(G16-F16)/F16*100</f>
        <v>-22.814429639259</v>
      </c>
    </row>
    <row r="17" ht="24" customHeight="1" spans="1:8">
      <c r="A17" s="67"/>
      <c r="B17" s="67"/>
      <c r="C17" s="67"/>
      <c r="D17" s="129"/>
      <c r="E17" s="65" t="s">
        <v>24</v>
      </c>
      <c r="F17" s="111"/>
      <c r="G17" s="115"/>
      <c r="H17" s="130"/>
    </row>
    <row r="18" ht="24" customHeight="1" spans="1:8">
      <c r="A18" s="67"/>
      <c r="B18" s="67"/>
      <c r="C18" s="67"/>
      <c r="D18" s="129"/>
      <c r="E18" s="67" t="s">
        <v>25</v>
      </c>
      <c r="F18" s="111">
        <v>543.31</v>
      </c>
      <c r="G18" s="114">
        <v>286.71</v>
      </c>
      <c r="H18" s="130">
        <f>(G18-F18)/F18*100</f>
        <v>-47.2290221052438</v>
      </c>
    </row>
    <row r="19" ht="24" customHeight="1" spans="1:8">
      <c r="A19" s="67"/>
      <c r="B19" s="67"/>
      <c r="C19" s="67"/>
      <c r="D19" s="129"/>
      <c r="E19" s="67" t="s">
        <v>26</v>
      </c>
      <c r="F19" s="111">
        <v>132.11</v>
      </c>
      <c r="G19" s="114">
        <v>132.61</v>
      </c>
      <c r="H19" s="130">
        <f>(G19-F19)/F19*100</f>
        <v>0.378472485050337</v>
      </c>
    </row>
    <row r="20" ht="24" customHeight="1" spans="1:8">
      <c r="A20" s="67"/>
      <c r="B20" s="67"/>
      <c r="C20" s="67"/>
      <c r="D20" s="129"/>
      <c r="E20" s="67" t="s">
        <v>27</v>
      </c>
      <c r="F20" s="111"/>
      <c r="G20" s="63"/>
      <c r="H20" s="130"/>
    </row>
    <row r="21" ht="24" customHeight="1" spans="1:8">
      <c r="A21" s="67"/>
      <c r="B21" s="67"/>
      <c r="C21" s="67"/>
      <c r="D21" s="129"/>
      <c r="E21" s="67" t="s">
        <v>28</v>
      </c>
      <c r="F21" s="111"/>
      <c r="G21" s="63"/>
      <c r="H21" s="130"/>
    </row>
    <row r="22" ht="24" customHeight="1" spans="1:8">
      <c r="A22" s="67"/>
      <c r="B22" s="67"/>
      <c r="C22" s="67"/>
      <c r="D22" s="129"/>
      <c r="E22" s="67" t="s">
        <v>29</v>
      </c>
      <c r="F22" s="63"/>
      <c r="G22" s="63"/>
      <c r="H22" s="130"/>
    </row>
    <row r="23" ht="24" customHeight="1" spans="1:8">
      <c r="A23" s="67"/>
      <c r="B23" s="67"/>
      <c r="C23" s="67"/>
      <c r="D23" s="129"/>
      <c r="E23" s="67" t="s">
        <v>30</v>
      </c>
      <c r="F23" s="63"/>
      <c r="G23" s="63"/>
      <c r="H23" s="130"/>
    </row>
    <row r="24" ht="24" customHeight="1" spans="1:8">
      <c r="A24" s="67"/>
      <c r="B24" s="67"/>
      <c r="C24" s="67"/>
      <c r="D24" s="129"/>
      <c r="E24" s="67" t="s">
        <v>31</v>
      </c>
      <c r="F24" s="63"/>
      <c r="G24" s="63"/>
      <c r="H24" s="130"/>
    </row>
    <row r="25" ht="24" customHeight="1" spans="1:8">
      <c r="A25" s="67"/>
      <c r="B25" s="67"/>
      <c r="C25" s="67"/>
      <c r="D25" s="129"/>
      <c r="E25" s="67" t="s">
        <v>32</v>
      </c>
      <c r="F25" s="111">
        <v>33.18</v>
      </c>
      <c r="G25" s="111">
        <v>34.93</v>
      </c>
      <c r="H25" s="130">
        <f>(G25-F25)/F25*100</f>
        <v>5.27426160337553</v>
      </c>
    </row>
    <row r="26" ht="24" customHeight="1" spans="1:8">
      <c r="A26" s="67"/>
      <c r="B26" s="67"/>
      <c r="C26" s="67"/>
      <c r="D26" s="129"/>
      <c r="E26" s="67" t="s">
        <v>33</v>
      </c>
      <c r="F26" s="63"/>
      <c r="G26" s="63"/>
      <c r="H26" s="130"/>
    </row>
    <row r="27" ht="24" customHeight="1" spans="1:8">
      <c r="A27" s="67"/>
      <c r="B27" s="67"/>
      <c r="C27" s="67"/>
      <c r="D27" s="129"/>
      <c r="E27" s="67" t="s">
        <v>34</v>
      </c>
      <c r="F27" s="63"/>
      <c r="G27" s="63"/>
      <c r="H27" s="130"/>
    </row>
    <row r="28" ht="24" customHeight="1" spans="1:8">
      <c r="A28" s="67"/>
      <c r="B28" s="67"/>
      <c r="C28" s="67"/>
      <c r="D28" s="129"/>
      <c r="E28" s="67" t="s">
        <v>35</v>
      </c>
      <c r="F28" s="131"/>
      <c r="G28" s="131"/>
      <c r="H28" s="130"/>
    </row>
    <row r="29" ht="24" customHeight="1" spans="1:8">
      <c r="A29" s="63" t="s">
        <v>36</v>
      </c>
      <c r="B29" s="63">
        <f>SUM(B8:B28)</f>
        <v>1474.92</v>
      </c>
      <c r="C29" s="63">
        <f>SUM(C8:C28)</f>
        <v>988.56</v>
      </c>
      <c r="D29" s="130">
        <f>(C29-B29)/B29*100</f>
        <v>-32.9753478154747</v>
      </c>
      <c r="E29" s="63" t="s">
        <v>37</v>
      </c>
      <c r="F29" s="63">
        <f>SUM(F8:F28)</f>
        <v>1474.92</v>
      </c>
      <c r="G29" s="63">
        <f>SUM(G8:G28)</f>
        <v>988.56</v>
      </c>
      <c r="H29" s="130">
        <f>(G29-F29)/F29*100</f>
        <v>-32.9753478154748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H8" sqref="H8"/>
    </sheetView>
  </sheetViews>
  <sheetFormatPr defaultColWidth="9" defaultRowHeight="14.25"/>
  <cols>
    <col min="1" max="1" width="29.375" customWidth="1"/>
    <col min="2" max="4" width="8.75" customWidth="1"/>
  </cols>
  <sheetData>
    <row r="1" ht="31.5" customHeight="1" spans="1:14">
      <c r="A1" s="1" t="s">
        <v>272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274</v>
      </c>
      <c r="B4" s="31" t="s">
        <v>275</v>
      </c>
      <c r="C4" s="31" t="s">
        <v>276</v>
      </c>
      <c r="D4" s="31" t="s">
        <v>277</v>
      </c>
      <c r="E4" s="8" t="s">
        <v>278</v>
      </c>
      <c r="F4" s="8"/>
      <c r="G4" s="8"/>
      <c r="H4" s="8"/>
      <c r="I4" s="8"/>
      <c r="J4" s="8"/>
      <c r="K4" s="8"/>
      <c r="L4" s="8"/>
      <c r="M4" s="8"/>
      <c r="N4" s="40" t="s">
        <v>279</v>
      </c>
    </row>
    <row r="5" ht="37.5" customHeight="1" spans="1:14">
      <c r="A5" s="9"/>
      <c r="B5" s="31"/>
      <c r="C5" s="31"/>
      <c r="D5" s="31"/>
      <c r="E5" s="10" t="s">
        <v>280</v>
      </c>
      <c r="F5" s="8" t="s">
        <v>41</v>
      </c>
      <c r="G5" s="8"/>
      <c r="H5" s="8"/>
      <c r="I5" s="8"/>
      <c r="J5" s="41"/>
      <c r="K5" s="41"/>
      <c r="L5" s="23" t="s">
        <v>281</v>
      </c>
      <c r="M5" s="23" t="s">
        <v>282</v>
      </c>
      <c r="N5" s="42"/>
    </row>
    <row r="6" ht="78.75" customHeight="1" spans="1:14">
      <c r="A6" s="13"/>
      <c r="B6" s="31"/>
      <c r="C6" s="31"/>
      <c r="D6" s="31"/>
      <c r="E6" s="10"/>
      <c r="F6" s="14" t="s">
        <v>283</v>
      </c>
      <c r="G6" s="10" t="s">
        <v>284</v>
      </c>
      <c r="H6" s="10" t="s">
        <v>285</v>
      </c>
      <c r="I6" s="10" t="s">
        <v>286</v>
      </c>
      <c r="J6" s="10" t="s">
        <v>287</v>
      </c>
      <c r="K6" s="24" t="s">
        <v>288</v>
      </c>
      <c r="L6" s="25"/>
      <c r="M6" s="25"/>
      <c r="N6" s="43"/>
    </row>
    <row r="7" ht="24" customHeight="1" spans="1:14">
      <c r="A7" s="32" t="s">
        <v>289</v>
      </c>
      <c r="B7" s="33"/>
      <c r="C7" s="33"/>
      <c r="D7" s="33"/>
      <c r="E7" s="34">
        <v>7</v>
      </c>
      <c r="F7" s="34">
        <v>7</v>
      </c>
      <c r="G7" s="34">
        <v>7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290</v>
      </c>
      <c r="B8" s="35"/>
      <c r="C8" s="36"/>
      <c r="D8" s="36"/>
      <c r="E8" s="34">
        <v>5</v>
      </c>
      <c r="F8" s="34">
        <v>5</v>
      </c>
      <c r="G8" s="34">
        <v>5</v>
      </c>
      <c r="H8" s="37"/>
      <c r="I8" s="37"/>
      <c r="J8" s="37"/>
      <c r="K8" s="37"/>
      <c r="L8" s="37"/>
      <c r="M8" s="37"/>
      <c r="N8" s="36"/>
    </row>
    <row r="9" ht="24" customHeight="1" spans="1:14">
      <c r="A9" s="32" t="s">
        <v>291</v>
      </c>
      <c r="B9" s="35"/>
      <c r="C9" s="36"/>
      <c r="D9" s="36"/>
      <c r="E9" s="34">
        <v>3</v>
      </c>
      <c r="F9" s="34">
        <v>3</v>
      </c>
      <c r="G9" s="34">
        <v>3</v>
      </c>
      <c r="H9" s="37"/>
      <c r="I9" s="37"/>
      <c r="J9" s="37"/>
      <c r="K9" s="37"/>
      <c r="L9" s="37"/>
      <c r="M9" s="37"/>
      <c r="N9" s="36"/>
    </row>
    <row r="10" ht="24" customHeight="1" spans="1:14">
      <c r="A10" s="32" t="s">
        <v>292</v>
      </c>
      <c r="B10" s="35"/>
      <c r="C10" s="36"/>
      <c r="D10" s="36"/>
      <c r="E10" s="34">
        <v>0.7</v>
      </c>
      <c r="F10" s="34">
        <v>0.7</v>
      </c>
      <c r="G10" s="34">
        <v>0.7</v>
      </c>
      <c r="H10" s="37"/>
      <c r="I10" s="37"/>
      <c r="J10" s="37"/>
      <c r="K10" s="37"/>
      <c r="L10" s="37"/>
      <c r="M10" s="37"/>
      <c r="N10" s="36"/>
    </row>
    <row r="11" ht="24" customHeight="1" spans="1:14">
      <c r="A11" s="32" t="s">
        <v>293</v>
      </c>
      <c r="B11" s="35"/>
      <c r="C11" s="36"/>
      <c r="D11" s="36"/>
      <c r="E11" s="34">
        <v>0.55</v>
      </c>
      <c r="F11" s="34">
        <v>0.55</v>
      </c>
      <c r="G11" s="34">
        <v>0.55</v>
      </c>
      <c r="H11" s="37"/>
      <c r="I11" s="37"/>
      <c r="J11" s="37"/>
      <c r="K11" s="37"/>
      <c r="L11" s="37"/>
      <c r="M11" s="37"/>
      <c r="N11" s="36"/>
    </row>
    <row r="12" ht="24" customHeight="1" spans="1:14">
      <c r="A12" s="17" t="s">
        <v>111</v>
      </c>
      <c r="B12" s="38"/>
      <c r="C12" s="38"/>
      <c r="D12" s="18"/>
      <c r="E12" s="37">
        <f>SUM(E7:E11)</f>
        <v>16.25</v>
      </c>
      <c r="F12" s="37">
        <f>SUM(F7:F11)</f>
        <v>16.25</v>
      </c>
      <c r="G12" s="37">
        <f>SUM(G7:G11)</f>
        <v>16.25</v>
      </c>
      <c r="H12" s="37"/>
      <c r="I12" s="37"/>
      <c r="J12" s="37"/>
      <c r="K12" s="37"/>
      <c r="L12" s="37"/>
      <c r="M12" s="37"/>
      <c r="N12" s="36"/>
    </row>
  </sheetData>
  <mergeCells count="11">
    <mergeCell ref="A2:N2"/>
    <mergeCell ref="A3:N3"/>
    <mergeCell ref="A12:D12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H8" sqref="H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296</v>
      </c>
      <c r="B4" s="7" t="s">
        <v>297</v>
      </c>
      <c r="C4" s="8" t="s">
        <v>278</v>
      </c>
      <c r="D4" s="8"/>
      <c r="E4" s="8"/>
      <c r="F4" s="8"/>
      <c r="G4" s="8"/>
      <c r="H4" s="8"/>
      <c r="I4" s="8"/>
      <c r="J4" s="8"/>
      <c r="K4" s="8"/>
      <c r="L4" s="7" t="s">
        <v>165</v>
      </c>
    </row>
    <row r="5" ht="25.5" customHeight="1" spans="1:12">
      <c r="A5" s="9"/>
      <c r="B5" s="9"/>
      <c r="C5" s="10" t="s">
        <v>280</v>
      </c>
      <c r="D5" s="11" t="s">
        <v>298</v>
      </c>
      <c r="E5" s="12"/>
      <c r="F5" s="12"/>
      <c r="G5" s="12"/>
      <c r="H5" s="12"/>
      <c r="I5" s="22"/>
      <c r="J5" s="23" t="s">
        <v>281</v>
      </c>
      <c r="K5" s="23" t="s">
        <v>282</v>
      </c>
      <c r="L5" s="9"/>
    </row>
    <row r="6" ht="81" customHeight="1" spans="1:12">
      <c r="A6" s="13"/>
      <c r="B6" s="13"/>
      <c r="C6" s="10"/>
      <c r="D6" s="14" t="s">
        <v>283</v>
      </c>
      <c r="E6" s="10" t="s">
        <v>284</v>
      </c>
      <c r="F6" s="10" t="s">
        <v>285</v>
      </c>
      <c r="G6" s="10" t="s">
        <v>286</v>
      </c>
      <c r="H6" s="10" t="s">
        <v>287</v>
      </c>
      <c r="I6" s="24" t="s">
        <v>299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111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showZeros="0" workbookViewId="0">
      <selection activeCell="D14" sqref="D14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6" t="s">
        <v>2</v>
      </c>
    </row>
    <row r="4" ht="26.25" customHeight="1" spans="1:7">
      <c r="A4" s="63" t="s">
        <v>40</v>
      </c>
      <c r="B4" s="63"/>
      <c r="C4" s="124" t="s">
        <v>36</v>
      </c>
      <c r="D4" s="125" t="s">
        <v>41</v>
      </c>
      <c r="E4" s="125" t="s">
        <v>42</v>
      </c>
      <c r="F4" s="125" t="s">
        <v>43</v>
      </c>
      <c r="G4" s="124" t="s">
        <v>44</v>
      </c>
    </row>
    <row r="5" s="59" customFormat="1" ht="47.25" customHeight="1" spans="1:7">
      <c r="A5" s="63" t="s">
        <v>45</v>
      </c>
      <c r="B5" s="63" t="s">
        <v>46</v>
      </c>
      <c r="C5" s="126"/>
      <c r="D5" s="125"/>
      <c r="E5" s="125"/>
      <c r="F5" s="125"/>
      <c r="G5" s="126"/>
    </row>
    <row r="6" s="59" customFormat="1" ht="25.5" customHeight="1" spans="1:7">
      <c r="A6" s="32" t="s">
        <v>47</v>
      </c>
      <c r="B6" s="119" t="s">
        <v>48</v>
      </c>
      <c r="C6" s="120">
        <v>451.32</v>
      </c>
      <c r="D6" s="120">
        <v>451.32</v>
      </c>
      <c r="E6" s="63"/>
      <c r="F6" s="63"/>
      <c r="G6" s="63"/>
    </row>
    <row r="7" s="59" customFormat="1" ht="35" customHeight="1" spans="1:7">
      <c r="A7" s="32" t="s">
        <v>49</v>
      </c>
      <c r="B7" s="119" t="s">
        <v>50</v>
      </c>
      <c r="C7" s="120">
        <v>442.32</v>
      </c>
      <c r="D7" s="120">
        <v>442.32</v>
      </c>
      <c r="E7" s="63"/>
      <c r="F7" s="63"/>
      <c r="G7" s="63"/>
    </row>
    <row r="8" s="59" customFormat="1" ht="25.5" customHeight="1" spans="1:7">
      <c r="A8" s="32" t="s">
        <v>51</v>
      </c>
      <c r="B8" s="119" t="s">
        <v>52</v>
      </c>
      <c r="C8" s="120">
        <v>217.75</v>
      </c>
      <c r="D8" s="120">
        <v>217.75</v>
      </c>
      <c r="E8" s="63"/>
      <c r="F8" s="63"/>
      <c r="G8" s="63"/>
    </row>
    <row r="9" s="59" customFormat="1" ht="25.5" customHeight="1" spans="1:7">
      <c r="A9" s="32" t="s">
        <v>53</v>
      </c>
      <c r="B9" s="119" t="s">
        <v>54</v>
      </c>
      <c r="C9" s="120">
        <v>224.57</v>
      </c>
      <c r="D9" s="120">
        <v>224.57</v>
      </c>
      <c r="E9" s="63"/>
      <c r="F9" s="63"/>
      <c r="G9" s="63"/>
    </row>
    <row r="10" s="59" customFormat="1" ht="25.5" customHeight="1" spans="1:7">
      <c r="A10" s="32" t="s">
        <v>55</v>
      </c>
      <c r="B10" s="119" t="s">
        <v>56</v>
      </c>
      <c r="C10" s="120">
        <v>9</v>
      </c>
      <c r="D10" s="120">
        <v>9</v>
      </c>
      <c r="E10" s="63"/>
      <c r="F10" s="63"/>
      <c r="G10" s="63"/>
    </row>
    <row r="11" s="59" customFormat="1" ht="25.5" customHeight="1" spans="1:7">
      <c r="A11" s="32" t="s">
        <v>57</v>
      </c>
      <c r="B11" s="119" t="s">
        <v>58</v>
      </c>
      <c r="C11" s="120">
        <v>9</v>
      </c>
      <c r="D11" s="120">
        <v>9</v>
      </c>
      <c r="E11" s="63"/>
      <c r="F11" s="63"/>
      <c r="G11" s="63"/>
    </row>
    <row r="12" s="59" customFormat="1" ht="25.5" customHeight="1" spans="1:7">
      <c r="A12" s="32" t="s">
        <v>59</v>
      </c>
      <c r="B12" s="119" t="s">
        <v>60</v>
      </c>
      <c r="C12" s="120">
        <v>59.24</v>
      </c>
      <c r="D12" s="120">
        <v>59.24</v>
      </c>
      <c r="E12" s="63"/>
      <c r="F12" s="63"/>
      <c r="G12" s="63"/>
    </row>
    <row r="13" s="59" customFormat="1" ht="25.5" customHeight="1" spans="1:7">
      <c r="A13" s="32" t="s">
        <v>61</v>
      </c>
      <c r="B13" s="119" t="s">
        <v>62</v>
      </c>
      <c r="C13" s="120">
        <v>56.96</v>
      </c>
      <c r="D13" s="120">
        <v>56.96</v>
      </c>
      <c r="E13" s="63"/>
      <c r="F13" s="63"/>
      <c r="G13" s="63"/>
    </row>
    <row r="14" s="59" customFormat="1" ht="25.5" customHeight="1" spans="1:7">
      <c r="A14" s="32" t="s">
        <v>63</v>
      </c>
      <c r="B14" s="119" t="s">
        <v>64</v>
      </c>
      <c r="C14" s="120">
        <v>8.03</v>
      </c>
      <c r="D14" s="120">
        <v>8.03</v>
      </c>
      <c r="E14" s="63"/>
      <c r="F14" s="63"/>
      <c r="G14" s="63"/>
    </row>
    <row r="15" s="59" customFormat="1" ht="36" customHeight="1" spans="1:7">
      <c r="A15" s="32" t="s">
        <v>65</v>
      </c>
      <c r="B15" s="119" t="s">
        <v>66</v>
      </c>
      <c r="C15" s="120">
        <v>46.57</v>
      </c>
      <c r="D15" s="120">
        <v>46.57</v>
      </c>
      <c r="E15" s="63"/>
      <c r="F15" s="63"/>
      <c r="G15" s="63"/>
    </row>
    <row r="16" s="59" customFormat="1" ht="34" customHeight="1" spans="1:7">
      <c r="A16" s="32" t="s">
        <v>67</v>
      </c>
      <c r="B16" s="119" t="s">
        <v>68</v>
      </c>
      <c r="C16" s="120">
        <v>2.36</v>
      </c>
      <c r="D16" s="120">
        <v>2.36</v>
      </c>
      <c r="E16" s="63"/>
      <c r="F16" s="63"/>
      <c r="G16" s="63"/>
    </row>
    <row r="17" s="59" customFormat="1" ht="25.5" customHeight="1" spans="1:7">
      <c r="A17" s="32" t="s">
        <v>69</v>
      </c>
      <c r="B17" s="119" t="s">
        <v>70</v>
      </c>
      <c r="C17" s="120">
        <v>2.28</v>
      </c>
      <c r="D17" s="120">
        <v>2.28</v>
      </c>
      <c r="E17" s="63"/>
      <c r="F17" s="63"/>
      <c r="G17" s="63"/>
    </row>
    <row r="18" s="59" customFormat="1" ht="31" customHeight="1" spans="1:7">
      <c r="A18" s="32" t="s">
        <v>71</v>
      </c>
      <c r="B18" s="119" t="s">
        <v>72</v>
      </c>
      <c r="C18" s="120">
        <v>2.28</v>
      </c>
      <c r="D18" s="120">
        <v>2.28</v>
      </c>
      <c r="E18" s="63"/>
      <c r="F18" s="63"/>
      <c r="G18" s="63"/>
    </row>
    <row r="19" s="59" customFormat="1" ht="25.5" customHeight="1" spans="1:7">
      <c r="A19" s="32" t="s">
        <v>73</v>
      </c>
      <c r="B19" s="119" t="s">
        <v>74</v>
      </c>
      <c r="C19" s="120">
        <v>23.75</v>
      </c>
      <c r="D19" s="120">
        <v>23.75</v>
      </c>
      <c r="E19" s="63"/>
      <c r="F19" s="63"/>
      <c r="G19" s="63"/>
    </row>
    <row r="20" s="59" customFormat="1" ht="25.5" customHeight="1" spans="1:7">
      <c r="A20" s="32" t="s">
        <v>75</v>
      </c>
      <c r="B20" s="119" t="s">
        <v>76</v>
      </c>
      <c r="C20" s="120">
        <v>1.43</v>
      </c>
      <c r="D20" s="120">
        <v>1.43</v>
      </c>
      <c r="E20" s="63"/>
      <c r="F20" s="63"/>
      <c r="G20" s="63"/>
    </row>
    <row r="21" s="59" customFormat="1" ht="33" customHeight="1" spans="1:7">
      <c r="A21" s="32" t="s">
        <v>77</v>
      </c>
      <c r="B21" s="119" t="s">
        <v>78</v>
      </c>
      <c r="C21" s="120">
        <v>1.43</v>
      </c>
      <c r="D21" s="120">
        <v>1.43</v>
      </c>
      <c r="E21" s="63"/>
      <c r="F21" s="63"/>
      <c r="G21" s="63"/>
    </row>
    <row r="22" s="59" customFormat="1" ht="25.5" customHeight="1" spans="1:7">
      <c r="A22" s="32" t="s">
        <v>79</v>
      </c>
      <c r="B22" s="119" t="s">
        <v>80</v>
      </c>
      <c r="C22" s="120">
        <v>22.32</v>
      </c>
      <c r="D22" s="120">
        <v>22.32</v>
      </c>
      <c r="E22" s="63"/>
      <c r="F22" s="63"/>
      <c r="G22" s="63"/>
    </row>
    <row r="23" s="59" customFormat="1" ht="25.5" customHeight="1" spans="1:7">
      <c r="A23" s="32" t="s">
        <v>81</v>
      </c>
      <c r="B23" s="119" t="s">
        <v>82</v>
      </c>
      <c r="C23" s="120">
        <v>7.32</v>
      </c>
      <c r="D23" s="120">
        <v>7.32</v>
      </c>
      <c r="E23" s="63"/>
      <c r="F23" s="63"/>
      <c r="G23" s="63"/>
    </row>
    <row r="24" s="59" customFormat="1" ht="25.5" customHeight="1" spans="1:7">
      <c r="A24" s="32" t="s">
        <v>83</v>
      </c>
      <c r="B24" s="119" t="s">
        <v>84</v>
      </c>
      <c r="C24" s="120">
        <v>11.6</v>
      </c>
      <c r="D24" s="120">
        <v>11.6</v>
      </c>
      <c r="E24" s="63"/>
      <c r="F24" s="63"/>
      <c r="G24" s="63"/>
    </row>
    <row r="25" s="59" customFormat="1" ht="25.5" customHeight="1" spans="1:7">
      <c r="A25" s="32" t="s">
        <v>85</v>
      </c>
      <c r="B25" s="119" t="s">
        <v>86</v>
      </c>
      <c r="C25" s="120">
        <v>3.38</v>
      </c>
      <c r="D25" s="120">
        <v>3.38</v>
      </c>
      <c r="E25" s="63"/>
      <c r="F25" s="63"/>
      <c r="G25" s="63"/>
    </row>
    <row r="26" s="59" customFormat="1" ht="33" customHeight="1" spans="1:7">
      <c r="A26" s="32" t="s">
        <v>87</v>
      </c>
      <c r="B26" s="119" t="s">
        <v>88</v>
      </c>
      <c r="C26" s="120">
        <v>0.02</v>
      </c>
      <c r="D26" s="120">
        <v>0.02</v>
      </c>
      <c r="E26" s="63"/>
      <c r="F26" s="63"/>
      <c r="G26" s="63"/>
    </row>
    <row r="27" s="59" customFormat="1" ht="25.5" customHeight="1" spans="1:7">
      <c r="A27" s="32" t="s">
        <v>89</v>
      </c>
      <c r="B27" s="119" t="s">
        <v>90</v>
      </c>
      <c r="C27" s="120">
        <v>286.71</v>
      </c>
      <c r="D27" s="120">
        <v>286.71</v>
      </c>
      <c r="E27" s="63"/>
      <c r="F27" s="63"/>
      <c r="G27" s="63"/>
    </row>
    <row r="28" s="59" customFormat="1" ht="25.5" customHeight="1" spans="1:7">
      <c r="A28" s="32" t="s">
        <v>91</v>
      </c>
      <c r="B28" s="119" t="s">
        <v>92</v>
      </c>
      <c r="C28" s="120">
        <v>280.11</v>
      </c>
      <c r="D28" s="120">
        <v>280.11</v>
      </c>
      <c r="E28" s="63"/>
      <c r="F28" s="63"/>
      <c r="G28" s="63"/>
    </row>
    <row r="29" s="59" customFormat="1" ht="31" customHeight="1" spans="1:7">
      <c r="A29" s="32" t="s">
        <v>93</v>
      </c>
      <c r="B29" s="119" t="s">
        <v>94</v>
      </c>
      <c r="C29" s="120">
        <v>280.11</v>
      </c>
      <c r="D29" s="120">
        <v>280.11</v>
      </c>
      <c r="E29" s="63"/>
      <c r="F29" s="63"/>
      <c r="G29" s="63"/>
    </row>
    <row r="30" s="59" customFormat="1" ht="25.5" customHeight="1" spans="1:7">
      <c r="A30" s="32" t="s">
        <v>95</v>
      </c>
      <c r="B30" s="119" t="s">
        <v>96</v>
      </c>
      <c r="C30" s="120">
        <v>6.6</v>
      </c>
      <c r="D30" s="120">
        <v>6.6</v>
      </c>
      <c r="E30" s="63"/>
      <c r="F30" s="63"/>
      <c r="G30" s="63"/>
    </row>
    <row r="31" s="59" customFormat="1" ht="25.5" customHeight="1" spans="1:7">
      <c r="A31" s="32" t="s">
        <v>97</v>
      </c>
      <c r="B31" s="119" t="s">
        <v>98</v>
      </c>
      <c r="C31" s="120">
        <v>6.6</v>
      </c>
      <c r="D31" s="120">
        <v>6.6</v>
      </c>
      <c r="E31" s="63"/>
      <c r="F31" s="63"/>
      <c r="G31" s="63"/>
    </row>
    <row r="32" customFormat="1" ht="25.5" customHeight="1" spans="1:7">
      <c r="A32" s="32" t="s">
        <v>99</v>
      </c>
      <c r="B32" s="119" t="s">
        <v>100</v>
      </c>
      <c r="C32" s="120">
        <v>132.61</v>
      </c>
      <c r="D32" s="120">
        <v>132.61</v>
      </c>
      <c r="E32" s="82"/>
      <c r="F32" s="82"/>
      <c r="G32" s="82"/>
    </row>
    <row r="33" customFormat="1" ht="25.5" customHeight="1" spans="1:7">
      <c r="A33" s="32" t="s">
        <v>101</v>
      </c>
      <c r="B33" s="119" t="s">
        <v>102</v>
      </c>
      <c r="C33" s="120">
        <v>132.61</v>
      </c>
      <c r="D33" s="120">
        <v>132.61</v>
      </c>
      <c r="E33" s="63"/>
      <c r="F33" s="63"/>
      <c r="G33" s="63"/>
    </row>
    <row r="34" customFormat="1" ht="32" customHeight="1" spans="1:7">
      <c r="A34" s="32" t="s">
        <v>103</v>
      </c>
      <c r="B34" s="119" t="s">
        <v>104</v>
      </c>
      <c r="C34" s="120">
        <v>132.61</v>
      </c>
      <c r="D34" s="120">
        <v>132.61</v>
      </c>
      <c r="E34" s="63"/>
      <c r="F34" s="63"/>
      <c r="G34" s="63"/>
    </row>
    <row r="35" customFormat="1" ht="25.5" customHeight="1" spans="1:7">
      <c r="A35" s="32" t="s">
        <v>105</v>
      </c>
      <c r="B35" s="119" t="s">
        <v>106</v>
      </c>
      <c r="C35" s="120">
        <v>34.93</v>
      </c>
      <c r="D35" s="120">
        <v>34.93</v>
      </c>
      <c r="E35" s="63"/>
      <c r="F35" s="63"/>
      <c r="G35" s="63"/>
    </row>
    <row r="36" customFormat="1" ht="25.5" customHeight="1" spans="1:7">
      <c r="A36" s="32" t="s">
        <v>107</v>
      </c>
      <c r="B36" s="119" t="s">
        <v>108</v>
      </c>
      <c r="C36" s="120">
        <v>34.93</v>
      </c>
      <c r="D36" s="120">
        <v>34.93</v>
      </c>
      <c r="E36" s="63"/>
      <c r="F36" s="63"/>
      <c r="G36" s="63"/>
    </row>
    <row r="37" ht="25.5" customHeight="1" spans="1:7">
      <c r="A37" s="32" t="s">
        <v>109</v>
      </c>
      <c r="B37" s="119" t="s">
        <v>110</v>
      </c>
      <c r="C37" s="120">
        <v>34.93</v>
      </c>
      <c r="D37" s="120">
        <v>34.93</v>
      </c>
      <c r="E37" s="63"/>
      <c r="F37" s="63"/>
      <c r="G37" s="63"/>
    </row>
    <row r="38" ht="25.5" customHeight="1" spans="1:7">
      <c r="A38" s="68" t="s">
        <v>111</v>
      </c>
      <c r="B38" s="69"/>
      <c r="C38" s="111">
        <f>C35+C32+C27+C19+C12+C6</f>
        <v>988.56</v>
      </c>
      <c r="D38" s="111">
        <f>D35+D32+D27+D19+D12+D6</f>
        <v>988.56</v>
      </c>
      <c r="E38" s="63"/>
      <c r="F38" s="63"/>
      <c r="G38" s="63"/>
    </row>
  </sheetData>
  <mergeCells count="8">
    <mergeCell ref="A2:G2"/>
    <mergeCell ref="A4:B4"/>
    <mergeCell ref="A38:B3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topLeftCell="A22" workbookViewId="0">
      <selection activeCell="D39" sqref="D39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112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113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6" t="s">
        <v>2</v>
      </c>
    </row>
    <row r="5" ht="26.25" customHeight="1" spans="1:5">
      <c r="A5" s="113" t="s">
        <v>40</v>
      </c>
      <c r="B5" s="117"/>
      <c r="C5" s="82" t="s">
        <v>37</v>
      </c>
      <c r="D5" s="82" t="s">
        <v>114</v>
      </c>
      <c r="E5" s="82" t="s">
        <v>115</v>
      </c>
    </row>
    <row r="6" s="59" customFormat="1" ht="27.75" customHeight="1" spans="1:5">
      <c r="A6" s="63" t="s">
        <v>45</v>
      </c>
      <c r="B6" s="63" t="s">
        <v>46</v>
      </c>
      <c r="C6" s="118"/>
      <c r="D6" s="118"/>
      <c r="E6" s="118"/>
    </row>
    <row r="7" s="59" customFormat="1" ht="27.75" customHeight="1" spans="1:5">
      <c r="A7" s="32" t="s">
        <v>47</v>
      </c>
      <c r="B7" s="119" t="s">
        <v>48</v>
      </c>
      <c r="C7" s="120">
        <v>451.32</v>
      </c>
      <c r="D7" s="120">
        <v>409.56</v>
      </c>
      <c r="E7" s="120">
        <v>41.76</v>
      </c>
    </row>
    <row r="8" s="59" customFormat="1" ht="35" customHeight="1" spans="1:5">
      <c r="A8" s="32" t="s">
        <v>49</v>
      </c>
      <c r="B8" s="119" t="s">
        <v>50</v>
      </c>
      <c r="C8" s="120">
        <v>442.32</v>
      </c>
      <c r="D8" s="120">
        <v>409.56</v>
      </c>
      <c r="E8" s="120">
        <v>32.76</v>
      </c>
    </row>
    <row r="9" s="59" customFormat="1" ht="27.75" customHeight="1" spans="1:5">
      <c r="A9" s="32" t="s">
        <v>51</v>
      </c>
      <c r="B9" s="119" t="s">
        <v>52</v>
      </c>
      <c r="C9" s="120">
        <v>217.75</v>
      </c>
      <c r="D9" s="120">
        <v>184.99</v>
      </c>
      <c r="E9" s="120">
        <v>32.76</v>
      </c>
    </row>
    <row r="10" s="59" customFormat="1" ht="27.75" customHeight="1" spans="1:5">
      <c r="A10" s="32" t="s">
        <v>53</v>
      </c>
      <c r="B10" s="119" t="s">
        <v>54</v>
      </c>
      <c r="C10" s="120">
        <v>224.57</v>
      </c>
      <c r="D10" s="120">
        <v>224.57</v>
      </c>
      <c r="E10" s="120"/>
    </row>
    <row r="11" s="59" customFormat="1" ht="27.75" customHeight="1" spans="1:5">
      <c r="A11" s="32" t="s">
        <v>55</v>
      </c>
      <c r="B11" s="119" t="s">
        <v>56</v>
      </c>
      <c r="C11" s="120">
        <v>9</v>
      </c>
      <c r="D11" s="120"/>
      <c r="E11" s="120">
        <v>9</v>
      </c>
    </row>
    <row r="12" s="59" customFormat="1" ht="27.75" customHeight="1" spans="1:5">
      <c r="A12" s="32" t="s">
        <v>57</v>
      </c>
      <c r="B12" s="119" t="s">
        <v>58</v>
      </c>
      <c r="C12" s="120">
        <v>9</v>
      </c>
      <c r="D12" s="120"/>
      <c r="E12" s="120">
        <v>9</v>
      </c>
    </row>
    <row r="13" s="59" customFormat="1" ht="27.75" customHeight="1" spans="1:5">
      <c r="A13" s="32" t="s">
        <v>59</v>
      </c>
      <c r="B13" s="119" t="s">
        <v>60</v>
      </c>
      <c r="C13" s="120">
        <v>59.24</v>
      </c>
      <c r="D13" s="120">
        <v>59.24</v>
      </c>
      <c r="E13" s="120"/>
    </row>
    <row r="14" s="59" customFormat="1" ht="27.75" customHeight="1" spans="1:5">
      <c r="A14" s="32" t="s">
        <v>61</v>
      </c>
      <c r="B14" s="119" t="s">
        <v>62</v>
      </c>
      <c r="C14" s="120">
        <v>56.96</v>
      </c>
      <c r="D14" s="120">
        <v>56.96</v>
      </c>
      <c r="E14" s="120"/>
    </row>
    <row r="15" s="59" customFormat="1" ht="27.75" customHeight="1" spans="1:5">
      <c r="A15" s="32" t="s">
        <v>63</v>
      </c>
      <c r="B15" s="119" t="s">
        <v>64</v>
      </c>
      <c r="C15" s="120">
        <v>8.03</v>
      </c>
      <c r="D15" s="120">
        <v>8.03</v>
      </c>
      <c r="E15" s="120"/>
    </row>
    <row r="16" s="59" customFormat="1" ht="34" customHeight="1" spans="1:5">
      <c r="A16" s="32" t="s">
        <v>65</v>
      </c>
      <c r="B16" s="119" t="s">
        <v>66</v>
      </c>
      <c r="C16" s="120">
        <v>46.57</v>
      </c>
      <c r="D16" s="120">
        <v>46.57</v>
      </c>
      <c r="E16" s="120"/>
    </row>
    <row r="17" s="59" customFormat="1" ht="30" customHeight="1" spans="1:5">
      <c r="A17" s="32" t="s">
        <v>67</v>
      </c>
      <c r="B17" s="119" t="s">
        <v>68</v>
      </c>
      <c r="C17" s="120">
        <v>2.36</v>
      </c>
      <c r="D17" s="120">
        <v>2.36</v>
      </c>
      <c r="E17" s="120"/>
    </row>
    <row r="18" s="59" customFormat="1" ht="27.75" customHeight="1" spans="1:5">
      <c r="A18" s="32" t="s">
        <v>69</v>
      </c>
      <c r="B18" s="119" t="s">
        <v>70</v>
      </c>
      <c r="C18" s="120">
        <v>2.28</v>
      </c>
      <c r="D18" s="120">
        <v>2.28</v>
      </c>
      <c r="E18" s="120"/>
    </row>
    <row r="19" s="59" customFormat="1" ht="27.75" customHeight="1" spans="1:5">
      <c r="A19" s="32" t="s">
        <v>71</v>
      </c>
      <c r="B19" s="119" t="s">
        <v>72</v>
      </c>
      <c r="C19" s="120">
        <v>2.28</v>
      </c>
      <c r="D19" s="120">
        <v>2.28</v>
      </c>
      <c r="E19" s="120"/>
    </row>
    <row r="20" s="59" customFormat="1" ht="27.75" customHeight="1" spans="1:5">
      <c r="A20" s="32" t="s">
        <v>73</v>
      </c>
      <c r="B20" s="119" t="s">
        <v>74</v>
      </c>
      <c r="C20" s="120">
        <v>23.75</v>
      </c>
      <c r="D20" s="120">
        <v>22.32</v>
      </c>
      <c r="E20" s="120">
        <v>1.43</v>
      </c>
    </row>
    <row r="21" s="59" customFormat="1" ht="27.75" customHeight="1" spans="1:5">
      <c r="A21" s="32" t="s">
        <v>75</v>
      </c>
      <c r="B21" s="119" t="s">
        <v>76</v>
      </c>
      <c r="C21" s="120">
        <v>1.43</v>
      </c>
      <c r="D21" s="120"/>
      <c r="E21" s="120">
        <v>1.43</v>
      </c>
    </row>
    <row r="22" s="59" customFormat="1" ht="27.75" customHeight="1" spans="1:5">
      <c r="A22" s="32" t="s">
        <v>77</v>
      </c>
      <c r="B22" s="119" t="s">
        <v>78</v>
      </c>
      <c r="C22" s="120">
        <v>1.43</v>
      </c>
      <c r="D22" s="120"/>
      <c r="E22" s="120">
        <v>1.43</v>
      </c>
    </row>
    <row r="23" s="59" customFormat="1" ht="27.75" customHeight="1" spans="1:5">
      <c r="A23" s="32" t="s">
        <v>79</v>
      </c>
      <c r="B23" s="119" t="s">
        <v>80</v>
      </c>
      <c r="C23" s="120">
        <v>22.32</v>
      </c>
      <c r="D23" s="120">
        <v>22.32</v>
      </c>
      <c r="E23" s="120"/>
    </row>
    <row r="24" s="59" customFormat="1" ht="27.75" customHeight="1" spans="1:5">
      <c r="A24" s="32" t="s">
        <v>81</v>
      </c>
      <c r="B24" s="119" t="s">
        <v>82</v>
      </c>
      <c r="C24" s="120">
        <v>7.32</v>
      </c>
      <c r="D24" s="120">
        <v>7.32</v>
      </c>
      <c r="E24" s="120"/>
    </row>
    <row r="25" s="59" customFormat="1" ht="27.75" customHeight="1" spans="1:5">
      <c r="A25" s="32" t="s">
        <v>83</v>
      </c>
      <c r="B25" s="119" t="s">
        <v>84</v>
      </c>
      <c r="C25" s="120">
        <v>11.6</v>
      </c>
      <c r="D25" s="120">
        <v>11.6</v>
      </c>
      <c r="E25" s="120"/>
    </row>
    <row r="26" s="59" customFormat="1" ht="27.75" customHeight="1" spans="1:5">
      <c r="A26" s="32" t="s">
        <v>85</v>
      </c>
      <c r="B26" s="119" t="s">
        <v>86</v>
      </c>
      <c r="C26" s="120">
        <v>3.38</v>
      </c>
      <c r="D26" s="120">
        <v>3.38</v>
      </c>
      <c r="E26" s="120"/>
    </row>
    <row r="27" s="59" customFormat="1" ht="30" customHeight="1" spans="1:5">
      <c r="A27" s="32" t="s">
        <v>87</v>
      </c>
      <c r="B27" s="119" t="s">
        <v>88</v>
      </c>
      <c r="C27" s="120">
        <v>0.02</v>
      </c>
      <c r="D27" s="120">
        <v>0.02</v>
      </c>
      <c r="E27" s="120"/>
    </row>
    <row r="28" s="59" customFormat="1" ht="30" customHeight="1" spans="1:5">
      <c r="A28" s="32" t="s">
        <v>89</v>
      </c>
      <c r="B28" s="119" t="s">
        <v>90</v>
      </c>
      <c r="C28" s="120">
        <v>286.71</v>
      </c>
      <c r="D28" s="120"/>
      <c r="E28" s="120">
        <v>286.71</v>
      </c>
    </row>
    <row r="29" s="59" customFormat="1" ht="30" customHeight="1" spans="1:5">
      <c r="A29" s="32" t="s">
        <v>91</v>
      </c>
      <c r="B29" s="119" t="s">
        <v>92</v>
      </c>
      <c r="C29" s="120">
        <v>280.11</v>
      </c>
      <c r="D29" s="120"/>
      <c r="E29" s="120">
        <v>280.11</v>
      </c>
    </row>
    <row r="30" s="59" customFormat="1" ht="30" customHeight="1" spans="1:5">
      <c r="A30" s="32" t="s">
        <v>93</v>
      </c>
      <c r="B30" s="119" t="s">
        <v>94</v>
      </c>
      <c r="C30" s="120">
        <v>280.11</v>
      </c>
      <c r="D30" s="120"/>
      <c r="E30" s="120">
        <v>280.11</v>
      </c>
    </row>
    <row r="31" customFormat="1" ht="30" customHeight="1" spans="1:5">
      <c r="A31" s="32" t="s">
        <v>95</v>
      </c>
      <c r="B31" s="119" t="s">
        <v>96</v>
      </c>
      <c r="C31" s="120">
        <v>6.6</v>
      </c>
      <c r="D31" s="120"/>
      <c r="E31" s="120">
        <v>6.6</v>
      </c>
    </row>
    <row r="32" customFormat="1" ht="30" customHeight="1" spans="1:5">
      <c r="A32" s="32" t="s">
        <v>97</v>
      </c>
      <c r="B32" s="119" t="s">
        <v>98</v>
      </c>
      <c r="C32" s="120">
        <v>6.6</v>
      </c>
      <c r="D32" s="120"/>
      <c r="E32" s="120">
        <v>6.6</v>
      </c>
    </row>
    <row r="33" customFormat="1" ht="30" customHeight="1" spans="1:5">
      <c r="A33" s="32" t="s">
        <v>99</v>
      </c>
      <c r="B33" s="119" t="s">
        <v>100</v>
      </c>
      <c r="C33" s="120">
        <v>132.61</v>
      </c>
      <c r="D33" s="120"/>
      <c r="E33" s="120">
        <v>132.61</v>
      </c>
    </row>
    <row r="34" ht="30" customHeight="1" spans="1:5">
      <c r="A34" s="32" t="s">
        <v>101</v>
      </c>
      <c r="B34" s="119" t="s">
        <v>102</v>
      </c>
      <c r="C34" s="120">
        <v>132.61</v>
      </c>
      <c r="D34" s="120"/>
      <c r="E34" s="120">
        <v>132.61</v>
      </c>
    </row>
    <row r="35" ht="30" customHeight="1" spans="1:5">
      <c r="A35" s="32" t="s">
        <v>103</v>
      </c>
      <c r="B35" s="119" t="s">
        <v>104</v>
      </c>
      <c r="C35" s="120">
        <v>132.61</v>
      </c>
      <c r="D35" s="120"/>
      <c r="E35" s="120">
        <v>132.61</v>
      </c>
    </row>
    <row r="36" ht="30" customHeight="1" spans="1:5">
      <c r="A36" s="32" t="s">
        <v>105</v>
      </c>
      <c r="B36" s="119" t="s">
        <v>106</v>
      </c>
      <c r="C36" s="120">
        <v>34.93</v>
      </c>
      <c r="D36" s="120">
        <v>34.93</v>
      </c>
      <c r="E36" s="63"/>
    </row>
    <row r="37" ht="30" customHeight="1" spans="1:5">
      <c r="A37" s="32" t="s">
        <v>107</v>
      </c>
      <c r="B37" s="119" t="s">
        <v>108</v>
      </c>
      <c r="C37" s="120">
        <v>34.93</v>
      </c>
      <c r="D37" s="120">
        <v>34.93</v>
      </c>
      <c r="E37" s="63"/>
    </row>
    <row r="38" ht="30" customHeight="1" spans="1:5">
      <c r="A38" s="121" t="s">
        <v>109</v>
      </c>
      <c r="B38" s="122" t="s">
        <v>110</v>
      </c>
      <c r="C38" s="123">
        <v>34.93</v>
      </c>
      <c r="D38" s="120">
        <v>34.93</v>
      </c>
      <c r="E38" s="63"/>
    </row>
    <row r="39" ht="30" customHeight="1" spans="1:5">
      <c r="A39" s="113" t="s">
        <v>116</v>
      </c>
      <c r="B39" s="117"/>
      <c r="C39" s="63">
        <f>C36+C33+C28+C20+C13+C7</f>
        <v>988.56</v>
      </c>
      <c r="D39" s="63">
        <f>D36+D23+D13+D7</f>
        <v>526.05</v>
      </c>
      <c r="E39" s="63">
        <f>E33+E28+E20+E7</f>
        <v>462.51</v>
      </c>
    </row>
  </sheetData>
  <mergeCells count="6">
    <mergeCell ref="A3:E3"/>
    <mergeCell ref="A5:B5"/>
    <mergeCell ref="A39:B3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H8" sqref="H8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117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6" t="s">
        <v>118</v>
      </c>
      <c r="B3" s="76"/>
      <c r="C3" s="76"/>
      <c r="D3" s="76"/>
      <c r="E3" s="76"/>
      <c r="F3" s="76"/>
    </row>
    <row r="4" ht="14.25" customHeight="1" spans="1:6">
      <c r="A4" s="110"/>
      <c r="B4" s="110"/>
      <c r="C4" s="110"/>
      <c r="D4" s="110"/>
      <c r="E4" s="110"/>
      <c r="F4" s="78" t="s">
        <v>2</v>
      </c>
    </row>
    <row r="5" ht="24" customHeight="1" spans="1:6">
      <c r="A5" s="132" t="s">
        <v>3</v>
      </c>
      <c r="B5" s="63"/>
      <c r="C5" s="132" t="s">
        <v>4</v>
      </c>
      <c r="D5" s="63"/>
      <c r="E5" s="63"/>
      <c r="F5" s="63"/>
    </row>
    <row r="6" ht="24" customHeight="1" spans="1:6">
      <c r="A6" s="132" t="s">
        <v>5</v>
      </c>
      <c r="B6" s="132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119</v>
      </c>
      <c r="E7" s="63" t="s">
        <v>41</v>
      </c>
      <c r="F7" s="63" t="s">
        <v>120</v>
      </c>
    </row>
    <row r="8" ht="28.5" customHeight="1" spans="1:6">
      <c r="A8" s="67" t="s">
        <v>11</v>
      </c>
      <c r="B8" s="63">
        <v>988.56</v>
      </c>
      <c r="C8" s="65" t="s">
        <v>12</v>
      </c>
      <c r="D8" s="111">
        <v>451.32</v>
      </c>
      <c r="E8" s="111">
        <v>451.32</v>
      </c>
      <c r="F8" s="63"/>
    </row>
    <row r="9" ht="28.5" customHeight="1" spans="1:6">
      <c r="A9" s="67" t="s">
        <v>13</v>
      </c>
      <c r="B9" s="67"/>
      <c r="C9" s="65" t="s">
        <v>14</v>
      </c>
      <c r="D9" s="112"/>
      <c r="E9" s="112"/>
      <c r="F9" s="63"/>
    </row>
    <row r="10" ht="28.5" customHeight="1" spans="1:6">
      <c r="A10" s="67"/>
      <c r="B10" s="67"/>
      <c r="C10" s="65" t="s">
        <v>16</v>
      </c>
      <c r="D10" s="112"/>
      <c r="E10" s="112"/>
      <c r="F10" s="63"/>
    </row>
    <row r="11" ht="28.5" customHeight="1" spans="1:6">
      <c r="A11" s="67"/>
      <c r="B11" s="67"/>
      <c r="C11" s="67" t="s">
        <v>18</v>
      </c>
      <c r="D11" s="63"/>
      <c r="E11" s="63"/>
      <c r="F11" s="63"/>
    </row>
    <row r="12" ht="28.5" customHeight="1" spans="1:6">
      <c r="A12" s="67"/>
      <c r="B12" s="67"/>
      <c r="C12" s="65" t="s">
        <v>19</v>
      </c>
      <c r="D12" s="112"/>
      <c r="E12" s="112"/>
      <c r="F12" s="63"/>
    </row>
    <row r="13" ht="28.5" customHeight="1" spans="1:6">
      <c r="A13" s="67"/>
      <c r="B13" s="67"/>
      <c r="C13" s="65" t="s">
        <v>20</v>
      </c>
      <c r="D13" s="112"/>
      <c r="E13" s="112"/>
      <c r="F13" s="63"/>
    </row>
    <row r="14" ht="28.5" customHeight="1" spans="1:6">
      <c r="A14" s="67"/>
      <c r="B14" s="67"/>
      <c r="C14" s="67" t="s">
        <v>21</v>
      </c>
      <c r="D14" s="63"/>
      <c r="E14" s="63"/>
      <c r="F14" s="63"/>
    </row>
    <row r="15" ht="28.5" customHeight="1" spans="1:6">
      <c r="A15" s="67"/>
      <c r="B15" s="67"/>
      <c r="C15" s="67" t="s">
        <v>22</v>
      </c>
      <c r="D15" s="113">
        <v>59.24</v>
      </c>
      <c r="E15" s="113">
        <v>59.24</v>
      </c>
      <c r="F15" s="63"/>
    </row>
    <row r="16" ht="28.5" customHeight="1" spans="1:6">
      <c r="A16" s="67"/>
      <c r="B16" s="67"/>
      <c r="C16" s="65" t="s">
        <v>23</v>
      </c>
      <c r="D16" s="114">
        <v>23.75</v>
      </c>
      <c r="E16" s="114">
        <v>23.75</v>
      </c>
      <c r="F16" s="63"/>
    </row>
    <row r="17" ht="28.5" customHeight="1" spans="1:6">
      <c r="A17" s="67"/>
      <c r="B17" s="67"/>
      <c r="C17" s="65" t="s">
        <v>24</v>
      </c>
      <c r="D17" s="115"/>
      <c r="E17" s="115"/>
      <c r="F17" s="63"/>
    </row>
    <row r="18" ht="28.5" customHeight="1" spans="1:6">
      <c r="A18" s="67"/>
      <c r="B18" s="67"/>
      <c r="C18" s="67" t="s">
        <v>25</v>
      </c>
      <c r="D18" s="113">
        <v>286.71</v>
      </c>
      <c r="E18" s="113">
        <v>286.71</v>
      </c>
      <c r="F18" s="63"/>
    </row>
    <row r="19" ht="28.5" customHeight="1" spans="1:6">
      <c r="A19" s="67"/>
      <c r="B19" s="67"/>
      <c r="C19" s="67" t="s">
        <v>26</v>
      </c>
      <c r="D19" s="63">
        <v>132.61</v>
      </c>
      <c r="E19" s="63">
        <v>132.61</v>
      </c>
      <c r="F19" s="63"/>
    </row>
    <row r="20" ht="28.5" customHeight="1" spans="1:6">
      <c r="A20" s="67"/>
      <c r="B20" s="67"/>
      <c r="C20" s="67" t="s">
        <v>27</v>
      </c>
      <c r="D20" s="63"/>
      <c r="E20" s="63"/>
      <c r="F20" s="63"/>
    </row>
    <row r="21" ht="28.5" customHeight="1" spans="1:6">
      <c r="A21" s="67"/>
      <c r="B21" s="67"/>
      <c r="C21" s="67" t="s">
        <v>121</v>
      </c>
      <c r="D21" s="63"/>
      <c r="E21" s="63"/>
      <c r="F21" s="63"/>
    </row>
    <row r="22" ht="28.5" customHeight="1" spans="1:6">
      <c r="A22" s="67"/>
      <c r="B22" s="67"/>
      <c r="C22" s="67" t="s">
        <v>29</v>
      </c>
      <c r="D22" s="63"/>
      <c r="E22" s="63"/>
      <c r="F22" s="63"/>
    </row>
    <row r="23" ht="28.5" customHeight="1" spans="1:6">
      <c r="A23" s="67"/>
      <c r="B23" s="67"/>
      <c r="C23" s="67" t="s">
        <v>30</v>
      </c>
      <c r="D23" s="63"/>
      <c r="E23" s="63"/>
      <c r="F23" s="63"/>
    </row>
    <row r="24" ht="28.5" customHeight="1" spans="1:6">
      <c r="A24" s="67"/>
      <c r="B24" s="67"/>
      <c r="C24" s="67" t="s">
        <v>31</v>
      </c>
      <c r="D24" s="63"/>
      <c r="E24" s="63"/>
      <c r="F24" s="63"/>
    </row>
    <row r="25" ht="28.5" customHeight="1" spans="1:6">
      <c r="A25" s="67"/>
      <c r="B25" s="67"/>
      <c r="C25" s="67" t="s">
        <v>32</v>
      </c>
      <c r="D25" s="63">
        <v>34.93</v>
      </c>
      <c r="E25" s="63">
        <v>34.93</v>
      </c>
      <c r="F25" s="63"/>
    </row>
    <row r="26" ht="28.5" customHeight="1" spans="1:6">
      <c r="A26" s="67"/>
      <c r="B26" s="67"/>
      <c r="C26" s="67" t="s">
        <v>33</v>
      </c>
      <c r="D26" s="63"/>
      <c r="E26" s="63"/>
      <c r="F26" s="63"/>
    </row>
    <row r="27" ht="28.5" customHeight="1" spans="1:6">
      <c r="A27" s="67"/>
      <c r="B27" s="67"/>
      <c r="C27" s="67" t="s">
        <v>34</v>
      </c>
      <c r="D27" s="63"/>
      <c r="E27" s="63"/>
      <c r="F27" s="63"/>
    </row>
    <row r="28" ht="28.5" customHeight="1" spans="1:6">
      <c r="A28" s="67"/>
      <c r="B28" s="67"/>
      <c r="C28" s="67" t="s">
        <v>35</v>
      </c>
      <c r="D28" s="92"/>
      <c r="E28" s="92"/>
      <c r="F28" s="63"/>
    </row>
    <row r="29" ht="28.5" customHeight="1" spans="1:6">
      <c r="A29" s="67" t="s">
        <v>36</v>
      </c>
      <c r="B29" s="63">
        <v>988.56</v>
      </c>
      <c r="C29" s="67" t="s">
        <v>37</v>
      </c>
      <c r="D29" s="63">
        <f>SUM(D8:D28)</f>
        <v>988.56</v>
      </c>
      <c r="E29" s="63">
        <f>SUM(E8:E28)</f>
        <v>988.56</v>
      </c>
      <c r="F29" s="6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showGridLines="0" showZeros="0" topLeftCell="A10" workbookViewId="0">
      <selection activeCell="F25" sqref="F25"/>
    </sheetView>
  </sheetViews>
  <sheetFormatPr defaultColWidth="6.875" defaultRowHeight="11.25"/>
  <cols>
    <col min="1" max="1" width="18.125" style="60" customWidth="1"/>
    <col min="2" max="2" width="22.625" style="60" customWidth="1"/>
    <col min="3" max="8" width="10" style="60" customWidth="1"/>
    <col min="9" max="9" width="15.625" style="60" customWidth="1"/>
    <col min="10" max="11" width="10.875" style="60" customWidth="1"/>
    <col min="12" max="16384" width="6.875" style="60"/>
  </cols>
  <sheetData>
    <row r="1" ht="16.5" customHeight="1" spans="1:11">
      <c r="A1" s="44" t="s">
        <v>122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123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71" t="s">
        <v>2</v>
      </c>
      <c r="K4" s="71"/>
    </row>
    <row r="5" ht="26.25" customHeight="1" spans="1:11">
      <c r="A5" s="96" t="s">
        <v>40</v>
      </c>
      <c r="B5" s="96"/>
      <c r="C5" s="97" t="s">
        <v>124</v>
      </c>
      <c r="D5" s="97"/>
      <c r="E5" s="97"/>
      <c r="F5" s="97" t="s">
        <v>125</v>
      </c>
      <c r="G5" s="97"/>
      <c r="H5" s="97"/>
      <c r="I5" s="106" t="s">
        <v>126</v>
      </c>
      <c r="J5" s="106"/>
      <c r="K5" s="106"/>
    </row>
    <row r="6" s="59" customFormat="1" ht="30.75" customHeight="1" spans="1:11">
      <c r="A6" s="96" t="s">
        <v>45</v>
      </c>
      <c r="B6" s="97" t="s">
        <v>46</v>
      </c>
      <c r="C6" s="96" t="s">
        <v>127</v>
      </c>
      <c r="D6" s="96" t="s">
        <v>114</v>
      </c>
      <c r="E6" s="96" t="s">
        <v>115</v>
      </c>
      <c r="F6" s="96" t="s">
        <v>127</v>
      </c>
      <c r="G6" s="96" t="s">
        <v>114</v>
      </c>
      <c r="H6" s="96" t="s">
        <v>115</v>
      </c>
      <c r="I6" s="96" t="s">
        <v>127</v>
      </c>
      <c r="J6" s="96" t="s">
        <v>114</v>
      </c>
      <c r="K6" s="96" t="s">
        <v>115</v>
      </c>
    </row>
    <row r="7" s="59" customFormat="1" ht="30.75" customHeight="1" spans="1:11">
      <c r="A7" s="98">
        <v>201</v>
      </c>
      <c r="B7" s="99" t="s">
        <v>128</v>
      </c>
      <c r="C7" s="100">
        <f t="shared" ref="C7:C14" si="0">D7+E7</f>
        <v>672.33</v>
      </c>
      <c r="D7" s="100">
        <f t="shared" ref="D7:H7" si="1">D8+D11</f>
        <v>510.33</v>
      </c>
      <c r="E7" s="100">
        <f t="shared" si="1"/>
        <v>162</v>
      </c>
      <c r="F7" s="100">
        <f t="shared" ref="F7:F11" si="2">G7+H7</f>
        <v>451.32</v>
      </c>
      <c r="G7" s="100">
        <f t="shared" si="1"/>
        <v>409.56</v>
      </c>
      <c r="H7" s="100">
        <f t="shared" si="1"/>
        <v>41.76</v>
      </c>
      <c r="I7" s="100">
        <f t="shared" ref="I7:I10" si="3">F7/C7*100-100</f>
        <v>-32.87225023426</v>
      </c>
      <c r="J7" s="100">
        <f t="shared" ref="J7:J10" si="4">G7/D7*100-100</f>
        <v>-19.7460466756804</v>
      </c>
      <c r="K7" s="100">
        <f t="shared" ref="K7:K9" si="5">H7/E7*100-100</f>
        <v>-74.2222222222222</v>
      </c>
    </row>
    <row r="8" s="59" customFormat="1" ht="30.75" customHeight="1" spans="1:11">
      <c r="A8" s="98">
        <v>20103</v>
      </c>
      <c r="B8" s="54" t="s">
        <v>129</v>
      </c>
      <c r="C8" s="100">
        <f t="shared" si="0"/>
        <v>672.33</v>
      </c>
      <c r="D8" s="100">
        <f t="shared" ref="D8:H8" si="6">D9+D10</f>
        <v>510.33</v>
      </c>
      <c r="E8" s="100">
        <f t="shared" si="6"/>
        <v>162</v>
      </c>
      <c r="F8" s="100">
        <f t="shared" si="2"/>
        <v>442.32</v>
      </c>
      <c r="G8" s="100">
        <f t="shared" si="6"/>
        <v>409.56</v>
      </c>
      <c r="H8" s="100">
        <f t="shared" si="6"/>
        <v>32.76</v>
      </c>
      <c r="I8" s="100">
        <f t="shared" si="3"/>
        <v>-34.2108785864085</v>
      </c>
      <c r="J8" s="100">
        <f t="shared" si="4"/>
        <v>-19.7460466756804</v>
      </c>
      <c r="K8" s="100">
        <f t="shared" si="5"/>
        <v>-79.7777777777778</v>
      </c>
    </row>
    <row r="9" s="59" customFormat="1" ht="30.75" customHeight="1" spans="1:11">
      <c r="A9" s="98">
        <v>2010301</v>
      </c>
      <c r="B9" s="99" t="s">
        <v>130</v>
      </c>
      <c r="C9" s="100">
        <f t="shared" si="0"/>
        <v>474.04</v>
      </c>
      <c r="D9" s="100">
        <v>312.04</v>
      </c>
      <c r="E9" s="100">
        <v>162</v>
      </c>
      <c r="F9" s="100">
        <f t="shared" si="2"/>
        <v>217.75</v>
      </c>
      <c r="G9" s="100">
        <v>184.99</v>
      </c>
      <c r="H9" s="100">
        <v>32.76</v>
      </c>
      <c r="I9" s="100">
        <f t="shared" si="3"/>
        <v>-54.0650578010295</v>
      </c>
      <c r="J9" s="100">
        <f t="shared" si="4"/>
        <v>-40.715933854634</v>
      </c>
      <c r="K9" s="100">
        <f t="shared" si="5"/>
        <v>-79.7777777777778</v>
      </c>
    </row>
    <row r="10" s="59" customFormat="1" ht="30.75" customHeight="1" spans="1:11">
      <c r="A10" s="98">
        <v>2010350</v>
      </c>
      <c r="B10" s="99" t="s">
        <v>131</v>
      </c>
      <c r="C10" s="100">
        <f t="shared" si="0"/>
        <v>198.29</v>
      </c>
      <c r="D10" s="100">
        <v>198.29</v>
      </c>
      <c r="E10" s="100"/>
      <c r="F10" s="100">
        <f t="shared" si="2"/>
        <v>224.57</v>
      </c>
      <c r="G10" s="100">
        <v>224.57</v>
      </c>
      <c r="H10" s="100"/>
      <c r="I10" s="100">
        <f t="shared" si="3"/>
        <v>13.253315850522</v>
      </c>
      <c r="J10" s="100">
        <f t="shared" si="4"/>
        <v>13.253315850522</v>
      </c>
      <c r="K10" s="100"/>
    </row>
    <row r="11" s="59" customFormat="1" ht="30.75" customHeight="1" spans="1:11">
      <c r="A11" s="98">
        <v>20132</v>
      </c>
      <c r="B11" s="99" t="s">
        <v>132</v>
      </c>
      <c r="C11" s="100">
        <f t="shared" si="0"/>
        <v>0</v>
      </c>
      <c r="D11" s="100">
        <f t="shared" ref="D11:G11" si="7">D12</f>
        <v>0</v>
      </c>
      <c r="E11" s="100">
        <f t="shared" si="7"/>
        <v>0</v>
      </c>
      <c r="F11" s="100">
        <f t="shared" si="2"/>
        <v>9</v>
      </c>
      <c r="G11" s="100">
        <f t="shared" si="7"/>
        <v>0</v>
      </c>
      <c r="H11" s="100">
        <v>9</v>
      </c>
      <c r="I11" s="100"/>
      <c r="J11" s="100"/>
      <c r="K11" s="100"/>
    </row>
    <row r="12" s="59" customFormat="1" ht="30.75" customHeight="1" spans="1:11">
      <c r="A12" s="98">
        <v>2013202</v>
      </c>
      <c r="B12" s="99" t="s">
        <v>133</v>
      </c>
      <c r="C12" s="100">
        <f t="shared" si="0"/>
        <v>0</v>
      </c>
      <c r="D12" s="100"/>
      <c r="E12" s="100"/>
      <c r="F12" s="100">
        <v>9</v>
      </c>
      <c r="G12" s="100"/>
      <c r="H12" s="100">
        <v>9</v>
      </c>
      <c r="I12" s="100"/>
      <c r="J12" s="100"/>
      <c r="K12" s="100"/>
    </row>
    <row r="13" s="59" customFormat="1" ht="30.75" customHeight="1" spans="1:11">
      <c r="A13" s="98">
        <v>208</v>
      </c>
      <c r="B13" s="99" t="s">
        <v>134</v>
      </c>
      <c r="C13" s="100">
        <f t="shared" si="0"/>
        <v>63.22</v>
      </c>
      <c r="D13" s="100">
        <f t="shared" ref="D13:H13" si="8">D14+D19</f>
        <v>63.22</v>
      </c>
      <c r="E13" s="100">
        <f t="shared" si="8"/>
        <v>0</v>
      </c>
      <c r="F13" s="100">
        <f t="shared" ref="F13:F23" si="9">G13+H13</f>
        <v>59.24</v>
      </c>
      <c r="G13" s="100">
        <f t="shared" si="8"/>
        <v>59.24</v>
      </c>
      <c r="H13" s="100">
        <f t="shared" si="8"/>
        <v>0</v>
      </c>
      <c r="I13" s="100">
        <f t="shared" ref="I13:I20" si="10">F13/C13*100-100</f>
        <v>-6.29547611515345</v>
      </c>
      <c r="J13" s="100">
        <f t="shared" ref="J13:J20" si="11">G13/D13*100-100</f>
        <v>-6.29547611515345</v>
      </c>
      <c r="K13" s="100"/>
    </row>
    <row r="14" s="59" customFormat="1" ht="30.75" customHeight="1" spans="1:11">
      <c r="A14" s="98">
        <v>20805</v>
      </c>
      <c r="B14" s="101" t="s">
        <v>135</v>
      </c>
      <c r="C14" s="100">
        <f t="shared" si="0"/>
        <v>55.04</v>
      </c>
      <c r="D14" s="100">
        <f>SUM(D15:D18)</f>
        <v>55.04</v>
      </c>
      <c r="E14" s="100">
        <f>E17+E18</f>
        <v>0</v>
      </c>
      <c r="F14" s="100">
        <f t="shared" si="9"/>
        <v>56.96</v>
      </c>
      <c r="G14" s="100">
        <f>SUM(G15:G18)</f>
        <v>56.96</v>
      </c>
      <c r="H14" s="100">
        <f>H17+H18</f>
        <v>0</v>
      </c>
      <c r="I14" s="100">
        <f t="shared" si="10"/>
        <v>3.48837209302324</v>
      </c>
      <c r="J14" s="100">
        <f t="shared" si="11"/>
        <v>3.48837209302324</v>
      </c>
      <c r="K14" s="100"/>
    </row>
    <row r="15" s="59" customFormat="1" ht="30.75" customHeight="1" spans="1:11">
      <c r="A15" s="98">
        <v>2080501</v>
      </c>
      <c r="B15" s="101" t="s">
        <v>136</v>
      </c>
      <c r="C15" s="100">
        <f>D15</f>
        <v>3.81</v>
      </c>
      <c r="D15" s="100">
        <v>3.81</v>
      </c>
      <c r="E15" s="100"/>
      <c r="F15" s="100">
        <f>G15</f>
        <v>8.03</v>
      </c>
      <c r="G15" s="100">
        <v>8.03</v>
      </c>
      <c r="H15" s="100"/>
      <c r="I15" s="100">
        <f t="shared" si="10"/>
        <v>110.761154855643</v>
      </c>
      <c r="J15" s="100">
        <f t="shared" si="11"/>
        <v>110.761154855643</v>
      </c>
      <c r="K15" s="100"/>
    </row>
    <row r="16" s="59" customFormat="1" ht="30.75" customHeight="1" spans="1:11">
      <c r="A16" s="98">
        <v>2080502</v>
      </c>
      <c r="B16" s="101" t="s">
        <v>137</v>
      </c>
      <c r="C16" s="100">
        <f>D16</f>
        <v>4.54</v>
      </c>
      <c r="D16" s="100">
        <v>4.54</v>
      </c>
      <c r="E16" s="100"/>
      <c r="F16" s="100">
        <f>G16</f>
        <v>0</v>
      </c>
      <c r="G16" s="100"/>
      <c r="H16" s="100"/>
      <c r="I16" s="100">
        <f t="shared" si="10"/>
        <v>-100</v>
      </c>
      <c r="J16" s="100">
        <f t="shared" si="11"/>
        <v>-100</v>
      </c>
      <c r="K16" s="100"/>
    </row>
    <row r="17" s="59" customFormat="1" ht="30.75" customHeight="1" spans="1:11">
      <c r="A17" s="98">
        <v>2080505</v>
      </c>
      <c r="B17" s="102" t="s">
        <v>138</v>
      </c>
      <c r="C17" s="100">
        <f t="shared" ref="C17:C24" si="12">D17+E17</f>
        <v>44.24</v>
      </c>
      <c r="D17" s="100">
        <v>44.24</v>
      </c>
      <c r="E17" s="100"/>
      <c r="F17" s="100">
        <f t="shared" si="9"/>
        <v>46.57</v>
      </c>
      <c r="G17" s="100">
        <v>46.57</v>
      </c>
      <c r="H17" s="100"/>
      <c r="I17" s="100">
        <f t="shared" si="10"/>
        <v>5.26672694394212</v>
      </c>
      <c r="J17" s="100">
        <f t="shared" si="11"/>
        <v>5.26672694394212</v>
      </c>
      <c r="K17" s="100"/>
    </row>
    <row r="18" s="59" customFormat="1" ht="30.75" customHeight="1" spans="1:11">
      <c r="A18" s="98">
        <v>2080506</v>
      </c>
      <c r="B18" s="102" t="s">
        <v>139</v>
      </c>
      <c r="C18" s="100">
        <f t="shared" si="12"/>
        <v>2.45</v>
      </c>
      <c r="D18" s="100">
        <v>2.45</v>
      </c>
      <c r="E18" s="100"/>
      <c r="F18" s="100">
        <f t="shared" si="9"/>
        <v>2.36</v>
      </c>
      <c r="G18" s="100">
        <v>2.36</v>
      </c>
      <c r="H18" s="100"/>
      <c r="I18" s="100">
        <f t="shared" si="10"/>
        <v>-3.67346938775512</v>
      </c>
      <c r="J18" s="100">
        <f t="shared" si="11"/>
        <v>-3.67346938775512</v>
      </c>
      <c r="K18" s="100"/>
    </row>
    <row r="19" s="59" customFormat="1" ht="30.75" customHeight="1" spans="1:11">
      <c r="A19" s="98">
        <v>20811</v>
      </c>
      <c r="B19" s="99" t="s">
        <v>140</v>
      </c>
      <c r="C19" s="100">
        <f t="shared" si="12"/>
        <v>8.18</v>
      </c>
      <c r="D19" s="100">
        <f t="shared" ref="D19:H19" si="13">D20+D21</f>
        <v>8.18</v>
      </c>
      <c r="E19" s="100">
        <f t="shared" si="13"/>
        <v>0</v>
      </c>
      <c r="F19" s="100">
        <f t="shared" si="9"/>
        <v>2.28</v>
      </c>
      <c r="G19" s="100">
        <f t="shared" si="13"/>
        <v>2.28</v>
      </c>
      <c r="H19" s="100">
        <f t="shared" si="13"/>
        <v>0</v>
      </c>
      <c r="I19" s="100">
        <f t="shared" si="10"/>
        <v>-72.1271393643032</v>
      </c>
      <c r="J19" s="100">
        <f t="shared" si="11"/>
        <v>-72.1271393643032</v>
      </c>
      <c r="K19" s="100"/>
    </row>
    <row r="20" s="59" customFormat="1" ht="30.75" customHeight="1" spans="1:11">
      <c r="A20" s="98">
        <v>2081107</v>
      </c>
      <c r="B20" s="99" t="s">
        <v>141</v>
      </c>
      <c r="C20" s="100">
        <f t="shared" si="12"/>
        <v>8.18</v>
      </c>
      <c r="D20" s="100">
        <v>8.18</v>
      </c>
      <c r="E20" s="100"/>
      <c r="F20" s="100">
        <f t="shared" si="9"/>
        <v>2.28</v>
      </c>
      <c r="G20" s="100">
        <v>2.28</v>
      </c>
      <c r="H20" s="100"/>
      <c r="I20" s="100">
        <f t="shared" si="10"/>
        <v>-72.1271393643032</v>
      </c>
      <c r="J20" s="100">
        <f t="shared" si="11"/>
        <v>-72.1271393643032</v>
      </c>
      <c r="K20" s="100"/>
    </row>
    <row r="21" s="59" customFormat="1" ht="30.75" customHeight="1" spans="1:11">
      <c r="A21" s="98">
        <v>2081199</v>
      </c>
      <c r="B21" s="99" t="s">
        <v>142</v>
      </c>
      <c r="C21" s="100">
        <f t="shared" si="12"/>
        <v>0</v>
      </c>
      <c r="D21" s="100"/>
      <c r="E21" s="100"/>
      <c r="F21" s="100">
        <f t="shared" si="9"/>
        <v>0</v>
      </c>
      <c r="G21" s="100"/>
      <c r="H21" s="100"/>
      <c r="I21" s="100"/>
      <c r="J21" s="100"/>
      <c r="K21" s="100"/>
    </row>
    <row r="22" s="59" customFormat="1" ht="30.75" customHeight="1" spans="1:11">
      <c r="A22" s="98">
        <v>210</v>
      </c>
      <c r="B22" s="99" t="s">
        <v>143</v>
      </c>
      <c r="C22" s="100">
        <f t="shared" si="12"/>
        <v>30.77</v>
      </c>
      <c r="D22" s="100">
        <f t="shared" ref="D22:H22" si="14">D23+D25</f>
        <v>29.35</v>
      </c>
      <c r="E22" s="100">
        <f t="shared" si="14"/>
        <v>1.42</v>
      </c>
      <c r="F22" s="100">
        <f t="shared" si="9"/>
        <v>23.75</v>
      </c>
      <c r="G22" s="100">
        <f t="shared" si="14"/>
        <v>22.32</v>
      </c>
      <c r="H22" s="100">
        <f t="shared" si="14"/>
        <v>1.43</v>
      </c>
      <c r="I22" s="100">
        <f t="shared" ref="I22:I32" si="15">F22/C22*100-100</f>
        <v>-22.814429639259</v>
      </c>
      <c r="J22" s="100">
        <f t="shared" ref="J22:J32" si="16">G22/D22*100-100</f>
        <v>-23.9522998296423</v>
      </c>
      <c r="K22" s="100">
        <f t="shared" ref="K22:K24" si="17">H22/E22*100-100</f>
        <v>0.704225352112672</v>
      </c>
    </row>
    <row r="23" s="59" customFormat="1" ht="30.75" customHeight="1" spans="1:11">
      <c r="A23" s="98">
        <v>21007</v>
      </c>
      <c r="B23" s="99" t="s">
        <v>144</v>
      </c>
      <c r="C23" s="100">
        <f t="shared" si="12"/>
        <v>9.79</v>
      </c>
      <c r="D23" s="100">
        <f t="shared" ref="D23:G23" si="18">D24</f>
        <v>8.37</v>
      </c>
      <c r="E23" s="100">
        <f t="shared" si="18"/>
        <v>1.42</v>
      </c>
      <c r="F23" s="100">
        <f t="shared" si="9"/>
        <v>1.43</v>
      </c>
      <c r="G23" s="100">
        <f t="shared" si="18"/>
        <v>0</v>
      </c>
      <c r="H23" s="100">
        <v>1.43</v>
      </c>
      <c r="I23" s="100">
        <f t="shared" si="15"/>
        <v>-85.3932584269663</v>
      </c>
      <c r="J23" s="100">
        <f t="shared" si="16"/>
        <v>-100</v>
      </c>
      <c r="K23" s="100">
        <f t="shared" si="17"/>
        <v>0.704225352112672</v>
      </c>
    </row>
    <row r="24" s="59" customFormat="1" ht="30.75" customHeight="1" spans="1:11">
      <c r="A24" s="98">
        <v>2100799</v>
      </c>
      <c r="B24" s="99" t="s">
        <v>145</v>
      </c>
      <c r="C24" s="100">
        <f t="shared" si="12"/>
        <v>9.79</v>
      </c>
      <c r="D24" s="100">
        <v>8.37</v>
      </c>
      <c r="E24" s="100">
        <v>1.42</v>
      </c>
      <c r="F24" s="100">
        <v>1.43</v>
      </c>
      <c r="G24" s="100"/>
      <c r="H24" s="100">
        <v>1.43</v>
      </c>
      <c r="I24" s="100">
        <f t="shared" si="15"/>
        <v>-85.3932584269663</v>
      </c>
      <c r="J24" s="100">
        <f t="shared" si="16"/>
        <v>-100</v>
      </c>
      <c r="K24" s="100">
        <f t="shared" si="17"/>
        <v>0.704225352112672</v>
      </c>
    </row>
    <row r="25" s="59" customFormat="1" ht="30.75" customHeight="1" spans="1:11">
      <c r="A25" s="98">
        <v>21011</v>
      </c>
      <c r="B25" s="103" t="s">
        <v>146</v>
      </c>
      <c r="C25" s="100">
        <f t="shared" ref="C25:G25" si="19">C26+C27+C28</f>
        <v>20.98</v>
      </c>
      <c r="D25" s="100">
        <f t="shared" si="19"/>
        <v>20.98</v>
      </c>
      <c r="E25" s="100">
        <f>E26+E27</f>
        <v>0</v>
      </c>
      <c r="F25" s="100">
        <f t="shared" si="19"/>
        <v>22.32</v>
      </c>
      <c r="G25" s="100">
        <f t="shared" si="19"/>
        <v>22.32</v>
      </c>
      <c r="H25" s="100">
        <f>H26+H27</f>
        <v>0</v>
      </c>
      <c r="I25" s="100">
        <f t="shared" si="15"/>
        <v>6.38703527168731</v>
      </c>
      <c r="J25" s="100">
        <f t="shared" si="16"/>
        <v>6.38703527168731</v>
      </c>
      <c r="K25" s="100"/>
    </row>
    <row r="26" s="59" customFormat="1" ht="30.75" customHeight="1" spans="1:11">
      <c r="A26" s="98">
        <v>2101101</v>
      </c>
      <c r="B26" s="103" t="s">
        <v>147</v>
      </c>
      <c r="C26" s="100">
        <f t="shared" ref="C26:C40" si="20">D26+E26</f>
        <v>6.51</v>
      </c>
      <c r="D26" s="100">
        <v>6.51</v>
      </c>
      <c r="E26" s="100"/>
      <c r="F26" s="100">
        <f t="shared" ref="F26:F40" si="21">G26+H26</f>
        <v>7.34</v>
      </c>
      <c r="G26" s="100">
        <v>7.34</v>
      </c>
      <c r="H26" s="100"/>
      <c r="I26" s="100">
        <f t="shared" si="15"/>
        <v>12.7496159754224</v>
      </c>
      <c r="J26" s="100">
        <f t="shared" si="16"/>
        <v>12.7496159754224</v>
      </c>
      <c r="K26" s="100"/>
    </row>
    <row r="27" s="59" customFormat="1" ht="30.75" customHeight="1" spans="1:11">
      <c r="A27" s="98">
        <v>2101102</v>
      </c>
      <c r="B27" s="103" t="s">
        <v>148</v>
      </c>
      <c r="C27" s="100">
        <f t="shared" si="20"/>
        <v>11.47</v>
      </c>
      <c r="D27" s="100">
        <v>11.47</v>
      </c>
      <c r="E27" s="100"/>
      <c r="F27" s="100">
        <f t="shared" si="21"/>
        <v>11.6</v>
      </c>
      <c r="G27" s="100">
        <v>11.6</v>
      </c>
      <c r="H27" s="100"/>
      <c r="I27" s="100">
        <f t="shared" si="15"/>
        <v>1.13339145597209</v>
      </c>
      <c r="J27" s="100">
        <f t="shared" si="16"/>
        <v>1.13339145597209</v>
      </c>
      <c r="K27" s="100"/>
    </row>
    <row r="28" s="59" customFormat="1" ht="30.75" customHeight="1" spans="1:11">
      <c r="A28" s="98">
        <v>2101103</v>
      </c>
      <c r="B28" s="103" t="s">
        <v>149</v>
      </c>
      <c r="C28" s="100">
        <f t="shared" si="20"/>
        <v>3</v>
      </c>
      <c r="D28" s="100">
        <v>3</v>
      </c>
      <c r="E28" s="100"/>
      <c r="F28" s="100">
        <f t="shared" si="21"/>
        <v>3.38</v>
      </c>
      <c r="G28" s="100">
        <v>3.38</v>
      </c>
      <c r="H28" s="100"/>
      <c r="I28" s="100">
        <f t="shared" si="15"/>
        <v>12.6666666666667</v>
      </c>
      <c r="J28" s="100">
        <f t="shared" si="16"/>
        <v>12.6666666666667</v>
      </c>
      <c r="K28" s="100"/>
    </row>
    <row r="29" s="59" customFormat="1" ht="30.75" customHeight="1" spans="1:11">
      <c r="A29" s="98">
        <v>212</v>
      </c>
      <c r="B29" s="99" t="s">
        <v>150</v>
      </c>
      <c r="C29" s="100">
        <f t="shared" si="20"/>
        <v>543.31</v>
      </c>
      <c r="D29" s="100">
        <f t="shared" ref="D29:H29" si="22">D30</f>
        <v>13.2</v>
      </c>
      <c r="E29" s="100">
        <f t="shared" si="22"/>
        <v>530.11</v>
      </c>
      <c r="F29" s="100">
        <f t="shared" si="21"/>
        <v>286.71</v>
      </c>
      <c r="G29" s="100">
        <f t="shared" si="22"/>
        <v>0</v>
      </c>
      <c r="H29" s="100">
        <f t="shared" si="22"/>
        <v>286.71</v>
      </c>
      <c r="I29" s="100">
        <f t="shared" si="15"/>
        <v>-47.2290221052438</v>
      </c>
      <c r="J29" s="100">
        <f t="shared" si="16"/>
        <v>-100</v>
      </c>
      <c r="K29" s="100">
        <f t="shared" ref="K29:K32" si="23">H29/E29*100-100</f>
        <v>-45.9149987738394</v>
      </c>
    </row>
    <row r="30" s="59" customFormat="1" ht="30.75" customHeight="1" spans="1:11">
      <c r="A30" s="98">
        <v>21201</v>
      </c>
      <c r="B30" s="99" t="s">
        <v>151</v>
      </c>
      <c r="C30" s="100">
        <f t="shared" si="20"/>
        <v>543.31</v>
      </c>
      <c r="D30" s="100">
        <f t="shared" ref="D30:H30" si="24">D31</f>
        <v>13.2</v>
      </c>
      <c r="E30" s="100">
        <f t="shared" si="24"/>
        <v>530.11</v>
      </c>
      <c r="F30" s="100">
        <f t="shared" si="21"/>
        <v>286.71</v>
      </c>
      <c r="G30" s="100">
        <f t="shared" si="24"/>
        <v>0</v>
      </c>
      <c r="H30" s="100">
        <f t="shared" si="24"/>
        <v>286.71</v>
      </c>
      <c r="I30" s="100">
        <f t="shared" si="15"/>
        <v>-47.2290221052438</v>
      </c>
      <c r="J30" s="100">
        <f t="shared" si="16"/>
        <v>-100</v>
      </c>
      <c r="K30" s="100">
        <f t="shared" si="23"/>
        <v>-45.9149987738394</v>
      </c>
    </row>
    <row r="31" s="59" customFormat="1" ht="30.75" customHeight="1" spans="1:11">
      <c r="A31" s="98">
        <v>2120399</v>
      </c>
      <c r="B31" s="99" t="s">
        <v>152</v>
      </c>
      <c r="C31" s="100">
        <f t="shared" si="20"/>
        <v>543.31</v>
      </c>
      <c r="D31" s="100">
        <v>13.2</v>
      </c>
      <c r="E31" s="100">
        <v>530.11</v>
      </c>
      <c r="F31" s="100">
        <f t="shared" si="21"/>
        <v>286.71</v>
      </c>
      <c r="G31" s="100"/>
      <c r="H31" s="100">
        <v>286.71</v>
      </c>
      <c r="I31" s="100">
        <f t="shared" si="15"/>
        <v>-47.2290221052438</v>
      </c>
      <c r="J31" s="100">
        <f t="shared" si="16"/>
        <v>-100</v>
      </c>
      <c r="K31" s="100">
        <f t="shared" si="23"/>
        <v>-45.9149987738394</v>
      </c>
    </row>
    <row r="32" s="59" customFormat="1" ht="30.75" customHeight="1" spans="1:11">
      <c r="A32" s="98">
        <v>213</v>
      </c>
      <c r="B32" s="99" t="s">
        <v>153</v>
      </c>
      <c r="C32" s="100">
        <f t="shared" si="20"/>
        <v>132.11</v>
      </c>
      <c r="D32" s="100">
        <f t="shared" ref="D32:H32" si="25">D33+D35</f>
        <v>58.97</v>
      </c>
      <c r="E32" s="100">
        <f t="shared" si="25"/>
        <v>73.14</v>
      </c>
      <c r="F32" s="100">
        <f t="shared" si="21"/>
        <v>132.61</v>
      </c>
      <c r="G32" s="100">
        <f t="shared" si="25"/>
        <v>0</v>
      </c>
      <c r="H32" s="100">
        <f t="shared" si="25"/>
        <v>132.61</v>
      </c>
      <c r="I32" s="100">
        <f t="shared" si="15"/>
        <v>0.378472485050338</v>
      </c>
      <c r="J32" s="100">
        <f t="shared" si="16"/>
        <v>-100</v>
      </c>
      <c r="K32" s="100">
        <f t="shared" si="23"/>
        <v>81.3098167897184</v>
      </c>
    </row>
    <row r="33" s="59" customFormat="1" ht="30.75" customHeight="1" spans="1:11">
      <c r="A33" s="98">
        <v>21302</v>
      </c>
      <c r="B33" s="99" t="s">
        <v>154</v>
      </c>
      <c r="C33" s="100">
        <f t="shared" si="20"/>
        <v>0</v>
      </c>
      <c r="D33" s="100">
        <f t="shared" ref="D33:H33" si="26">D34</f>
        <v>0</v>
      </c>
      <c r="E33" s="100">
        <f t="shared" si="26"/>
        <v>0</v>
      </c>
      <c r="F33" s="100">
        <f t="shared" si="21"/>
        <v>0</v>
      </c>
      <c r="G33" s="100">
        <f t="shared" si="26"/>
        <v>0</v>
      </c>
      <c r="H33" s="100">
        <f t="shared" si="26"/>
        <v>0</v>
      </c>
      <c r="I33" s="100"/>
      <c r="J33" s="100"/>
      <c r="K33" s="100"/>
    </row>
    <row r="34" s="59" customFormat="1" ht="30.75" customHeight="1" spans="1:11">
      <c r="A34" s="98">
        <v>2130299</v>
      </c>
      <c r="B34" s="99" t="s">
        <v>155</v>
      </c>
      <c r="C34" s="100">
        <f t="shared" si="20"/>
        <v>0</v>
      </c>
      <c r="D34" s="100"/>
      <c r="E34" s="100"/>
      <c r="F34" s="100">
        <f t="shared" si="21"/>
        <v>0</v>
      </c>
      <c r="G34" s="100"/>
      <c r="H34" s="100"/>
      <c r="I34" s="100"/>
      <c r="J34" s="100"/>
      <c r="K34" s="100"/>
    </row>
    <row r="35" customFormat="1" ht="30.75" customHeight="1" spans="1:11">
      <c r="A35" s="98">
        <v>21307</v>
      </c>
      <c r="B35" s="99" t="s">
        <v>156</v>
      </c>
      <c r="C35" s="100">
        <f t="shared" si="20"/>
        <v>132.11</v>
      </c>
      <c r="D35" s="100">
        <f t="shared" ref="D35:H35" si="27">D36</f>
        <v>58.97</v>
      </c>
      <c r="E35" s="100">
        <f t="shared" si="27"/>
        <v>73.14</v>
      </c>
      <c r="F35" s="100">
        <f t="shared" si="21"/>
        <v>132.61</v>
      </c>
      <c r="G35" s="100">
        <f t="shared" si="27"/>
        <v>0</v>
      </c>
      <c r="H35" s="100">
        <f t="shared" si="27"/>
        <v>132.61</v>
      </c>
      <c r="I35" s="100">
        <f t="shared" ref="I35:I40" si="28">F35/C35*100-100</f>
        <v>0.378472485050338</v>
      </c>
      <c r="J35" s="100">
        <f t="shared" ref="J35:J40" si="29">G35/D35*100-100</f>
        <v>-100</v>
      </c>
      <c r="K35" s="100">
        <f t="shared" ref="K35:K40" si="30">H35/E35*100-100</f>
        <v>81.3098167897184</v>
      </c>
    </row>
    <row r="36" ht="30.75" customHeight="1" spans="1:11">
      <c r="A36" s="98">
        <v>2130705</v>
      </c>
      <c r="B36" s="54" t="s">
        <v>157</v>
      </c>
      <c r="C36" s="100">
        <f t="shared" si="20"/>
        <v>132.11</v>
      </c>
      <c r="D36" s="100">
        <v>58.97</v>
      </c>
      <c r="E36" s="100">
        <v>73.14</v>
      </c>
      <c r="F36" s="100">
        <f t="shared" si="21"/>
        <v>132.61</v>
      </c>
      <c r="G36" s="100"/>
      <c r="H36" s="100">
        <v>132.61</v>
      </c>
      <c r="I36" s="100">
        <f t="shared" si="28"/>
        <v>0.378472485050338</v>
      </c>
      <c r="J36" s="100">
        <f t="shared" si="29"/>
        <v>-100</v>
      </c>
      <c r="K36" s="100">
        <f t="shared" si="30"/>
        <v>81.3098167897184</v>
      </c>
    </row>
    <row r="37" ht="30.75" customHeight="1" spans="1:11">
      <c r="A37" s="98">
        <v>221</v>
      </c>
      <c r="B37" s="101" t="s">
        <v>158</v>
      </c>
      <c r="C37" s="100">
        <f t="shared" si="20"/>
        <v>33.18</v>
      </c>
      <c r="D37" s="100">
        <f t="shared" ref="D37:H37" si="31">D38</f>
        <v>33.18</v>
      </c>
      <c r="E37" s="100">
        <f t="shared" si="31"/>
        <v>0</v>
      </c>
      <c r="F37" s="100">
        <f t="shared" si="21"/>
        <v>34.93</v>
      </c>
      <c r="G37" s="100">
        <f t="shared" si="31"/>
        <v>34.93</v>
      </c>
      <c r="H37" s="100">
        <f t="shared" si="31"/>
        <v>0</v>
      </c>
      <c r="I37" s="100">
        <f t="shared" si="28"/>
        <v>5.27426160337552</v>
      </c>
      <c r="J37" s="100">
        <f t="shared" si="29"/>
        <v>5.27426160337552</v>
      </c>
      <c r="K37" s="100"/>
    </row>
    <row r="38" ht="30.75" customHeight="1" spans="1:11">
      <c r="A38" s="98">
        <v>22102</v>
      </c>
      <c r="B38" s="101" t="s">
        <v>159</v>
      </c>
      <c r="C38" s="100">
        <f t="shared" si="20"/>
        <v>33.18</v>
      </c>
      <c r="D38" s="100">
        <f t="shared" ref="D38:H38" si="32">D39</f>
        <v>33.18</v>
      </c>
      <c r="E38" s="100">
        <f t="shared" si="32"/>
        <v>0</v>
      </c>
      <c r="F38" s="100">
        <f t="shared" si="21"/>
        <v>34.93</v>
      </c>
      <c r="G38" s="100">
        <f t="shared" si="32"/>
        <v>34.93</v>
      </c>
      <c r="H38" s="100">
        <f t="shared" si="32"/>
        <v>0</v>
      </c>
      <c r="I38" s="100">
        <f t="shared" si="28"/>
        <v>5.27426160337552</v>
      </c>
      <c r="J38" s="100">
        <f t="shared" si="29"/>
        <v>5.27426160337552</v>
      </c>
      <c r="K38" s="100"/>
    </row>
    <row r="39" ht="30.75" customHeight="1" spans="1:11">
      <c r="A39" s="98">
        <v>2210201</v>
      </c>
      <c r="B39" s="101" t="s">
        <v>160</v>
      </c>
      <c r="C39" s="100">
        <f t="shared" si="20"/>
        <v>33.18</v>
      </c>
      <c r="D39" s="100">
        <v>33.18</v>
      </c>
      <c r="E39" s="100"/>
      <c r="F39" s="100">
        <f t="shared" si="21"/>
        <v>34.93</v>
      </c>
      <c r="G39" s="100">
        <v>34.93</v>
      </c>
      <c r="H39" s="100"/>
      <c r="I39" s="100">
        <f t="shared" si="28"/>
        <v>5.27426160337552</v>
      </c>
      <c r="J39" s="100">
        <f t="shared" si="29"/>
        <v>5.27426160337552</v>
      </c>
      <c r="K39" s="100"/>
    </row>
    <row r="40" ht="35" customHeight="1" spans="1:11">
      <c r="A40" s="104" t="s">
        <v>161</v>
      </c>
      <c r="B40" s="105"/>
      <c r="C40" s="100">
        <f t="shared" si="20"/>
        <v>1474.92</v>
      </c>
      <c r="D40" s="100">
        <f t="shared" ref="D40:H40" si="33">D7+D13+D22+D29+D32+D37</f>
        <v>708.25</v>
      </c>
      <c r="E40" s="100">
        <f t="shared" si="33"/>
        <v>766.67</v>
      </c>
      <c r="F40" s="100">
        <f t="shared" si="21"/>
        <v>988.56</v>
      </c>
      <c r="G40" s="100">
        <f t="shared" si="33"/>
        <v>526.05</v>
      </c>
      <c r="H40" s="100">
        <f t="shared" si="33"/>
        <v>462.51</v>
      </c>
      <c r="I40" s="100">
        <f t="shared" si="28"/>
        <v>-32.9753478154747</v>
      </c>
      <c r="J40" s="100">
        <f t="shared" si="29"/>
        <v>-25.7253794564066</v>
      </c>
      <c r="K40" s="100">
        <f t="shared" si="30"/>
        <v>-39.6728709875174</v>
      </c>
    </row>
  </sheetData>
  <mergeCells count="7">
    <mergeCell ref="A3:K3"/>
    <mergeCell ref="J4:K4"/>
    <mergeCell ref="A5:B5"/>
    <mergeCell ref="C5:E5"/>
    <mergeCell ref="F5:H5"/>
    <mergeCell ref="I5:K5"/>
    <mergeCell ref="A40:B4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7" workbookViewId="0">
      <selection activeCell="A17" sqref="$A17:$XFD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162</v>
      </c>
      <c r="B1" s="88"/>
      <c r="C1" s="88"/>
    </row>
    <row r="2" ht="44.25" customHeight="1" spans="1:5">
      <c r="A2" s="89" t="s">
        <v>163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164</v>
      </c>
      <c r="B4" s="92" t="s">
        <v>6</v>
      </c>
      <c r="C4" s="92" t="s">
        <v>165</v>
      </c>
    </row>
    <row r="5" ht="22.5" customHeight="1" spans="1:3">
      <c r="A5" s="93" t="s">
        <v>166</v>
      </c>
      <c r="B5" s="93">
        <v>480.04</v>
      </c>
      <c r="C5" s="93"/>
    </row>
    <row r="6" ht="22.5" customHeight="1" spans="1:3">
      <c r="A6" s="93" t="s">
        <v>167</v>
      </c>
      <c r="B6" s="93">
        <v>174.32</v>
      </c>
      <c r="C6" s="93"/>
    </row>
    <row r="7" ht="22.5" customHeight="1" spans="1:3">
      <c r="A7" s="93" t="s">
        <v>168</v>
      </c>
      <c r="B7" s="93">
        <v>95.87</v>
      </c>
      <c r="C7" s="93"/>
    </row>
    <row r="8" ht="22.5" customHeight="1" spans="1:3">
      <c r="A8" s="93" t="s">
        <v>169</v>
      </c>
      <c r="B8" s="93">
        <v>5.65</v>
      </c>
      <c r="C8" s="93"/>
    </row>
    <row r="9" ht="22.5" customHeight="1" spans="1:3">
      <c r="A9" s="93" t="s">
        <v>170</v>
      </c>
      <c r="B9" s="93"/>
      <c r="C9" s="93"/>
    </row>
    <row r="10" ht="22.5" customHeight="1" spans="1:3">
      <c r="A10" s="93" t="s">
        <v>171</v>
      </c>
      <c r="B10" s="93">
        <v>46.57</v>
      </c>
      <c r="C10" s="93"/>
    </row>
    <row r="11" ht="22.5" customHeight="1" spans="1:3">
      <c r="A11" s="93" t="s">
        <v>172</v>
      </c>
      <c r="B11" s="93">
        <v>2.36</v>
      </c>
      <c r="C11" s="93"/>
    </row>
    <row r="12" ht="22.5" customHeight="1" spans="1:3">
      <c r="A12" s="93" t="s">
        <v>173</v>
      </c>
      <c r="B12" s="93">
        <v>18.92</v>
      </c>
      <c r="C12" s="93"/>
    </row>
    <row r="13" ht="22.5" customHeight="1" spans="1:3">
      <c r="A13" s="93" t="s">
        <v>174</v>
      </c>
      <c r="B13" s="93">
        <v>3.38</v>
      </c>
      <c r="C13" s="93"/>
    </row>
    <row r="14" ht="22.5" customHeight="1" spans="1:3">
      <c r="A14" s="93" t="s">
        <v>175</v>
      </c>
      <c r="B14" s="93">
        <v>0.14</v>
      </c>
      <c r="C14" s="93"/>
    </row>
    <row r="15" ht="22.5" customHeight="1" spans="1:3">
      <c r="A15" s="93" t="s">
        <v>176</v>
      </c>
      <c r="B15" s="93">
        <v>34.93</v>
      </c>
      <c r="C15" s="93"/>
    </row>
    <row r="16" ht="22.5" customHeight="1" spans="1:3">
      <c r="A16" s="93" t="s">
        <v>177</v>
      </c>
      <c r="B16" s="93">
        <v>97.9</v>
      </c>
      <c r="C16" s="93"/>
    </row>
    <row r="17" ht="22.5" customHeight="1" spans="1:3">
      <c r="A17" s="93" t="s">
        <v>178</v>
      </c>
      <c r="B17" s="93">
        <v>31.5</v>
      </c>
      <c r="C17" s="93"/>
    </row>
    <row r="18" ht="22.5" customHeight="1" spans="1:3">
      <c r="A18" s="93" t="s">
        <v>179</v>
      </c>
      <c r="B18" s="93">
        <v>1.55</v>
      </c>
      <c r="C18" s="93"/>
    </row>
    <row r="19" ht="22.5" customHeight="1" spans="1:3">
      <c r="A19" s="93" t="s">
        <v>180</v>
      </c>
      <c r="B19" s="93"/>
      <c r="C19" s="93"/>
    </row>
    <row r="20" ht="22.5" customHeight="1" spans="1:3">
      <c r="A20" s="93" t="s">
        <v>181</v>
      </c>
      <c r="B20" s="93"/>
      <c r="C20" s="93"/>
    </row>
    <row r="21" ht="22.5" customHeight="1" spans="1:3">
      <c r="A21" s="93" t="s">
        <v>182</v>
      </c>
      <c r="B21" s="93"/>
      <c r="C21" s="93"/>
    </row>
    <row r="22" ht="22.5" customHeight="1" spans="1:3">
      <c r="A22" s="93" t="s">
        <v>183</v>
      </c>
      <c r="B22" s="93"/>
      <c r="C22" s="93"/>
    </row>
    <row r="23" ht="22.5" customHeight="1" spans="1:3">
      <c r="A23" s="93" t="s">
        <v>184</v>
      </c>
      <c r="B23" s="93"/>
      <c r="C23" s="93"/>
    </row>
    <row r="24" ht="22.5" customHeight="1" spans="1:3">
      <c r="A24" s="93" t="s">
        <v>185</v>
      </c>
      <c r="B24" s="93"/>
      <c r="C24" s="93"/>
    </row>
    <row r="25" ht="22.5" customHeight="1" spans="1:3">
      <c r="A25" s="93" t="s">
        <v>186</v>
      </c>
      <c r="B25" s="93"/>
      <c r="C25" s="93"/>
    </row>
    <row r="26" ht="22.5" customHeight="1" spans="1:3">
      <c r="A26" s="93" t="s">
        <v>187</v>
      </c>
      <c r="B26" s="93"/>
      <c r="C26" s="93"/>
    </row>
    <row r="27" ht="22.5" customHeight="1" spans="1:3">
      <c r="A27" s="93" t="s">
        <v>188</v>
      </c>
      <c r="B27" s="93"/>
      <c r="C27" s="93"/>
    </row>
    <row r="28" ht="22.5" customHeight="1" spans="1:3">
      <c r="A28" s="93" t="s">
        <v>189</v>
      </c>
      <c r="B28" s="93"/>
      <c r="C28" s="93"/>
    </row>
    <row r="29" ht="22.5" customHeight="1" spans="1:3">
      <c r="A29" s="93" t="s">
        <v>190</v>
      </c>
      <c r="B29" s="93"/>
      <c r="C29" s="93"/>
    </row>
    <row r="30" ht="22.5" customHeight="1" spans="1:3">
      <c r="A30" s="93" t="s">
        <v>191</v>
      </c>
      <c r="B30" s="93"/>
      <c r="C30" s="93"/>
    </row>
    <row r="31" ht="22.5" customHeight="1" spans="1:3">
      <c r="A31" s="93" t="s">
        <v>192</v>
      </c>
      <c r="B31" s="93"/>
      <c r="C31" s="93"/>
    </row>
    <row r="32" ht="22.5" customHeight="1" spans="1:3">
      <c r="A32" s="93" t="s">
        <v>193</v>
      </c>
      <c r="B32" s="93"/>
      <c r="C32" s="93"/>
    </row>
    <row r="33" ht="22.5" customHeight="1" spans="1:3">
      <c r="A33" s="93" t="s">
        <v>194</v>
      </c>
      <c r="B33" s="93"/>
      <c r="C33" s="93"/>
    </row>
    <row r="34" ht="22.5" customHeight="1" spans="1:3">
      <c r="A34" s="93" t="s">
        <v>195</v>
      </c>
      <c r="B34" s="93"/>
      <c r="C34" s="93"/>
    </row>
    <row r="35" ht="22.5" customHeight="1" spans="1:3">
      <c r="A35" s="93" t="s">
        <v>196</v>
      </c>
      <c r="B35" s="93"/>
      <c r="C35" s="93"/>
    </row>
    <row r="36" ht="22.5" customHeight="1" spans="1:3">
      <c r="A36" s="93" t="s">
        <v>197</v>
      </c>
      <c r="B36" s="93"/>
      <c r="C36" s="93"/>
    </row>
    <row r="37" ht="22.5" customHeight="1" spans="1:3">
      <c r="A37" s="93" t="s">
        <v>198</v>
      </c>
      <c r="B37" s="93"/>
      <c r="C37" s="93"/>
    </row>
    <row r="38" ht="22.5" customHeight="1" spans="1:3">
      <c r="A38" s="93" t="s">
        <v>199</v>
      </c>
      <c r="B38" s="93"/>
      <c r="C38" s="93"/>
    </row>
    <row r="39" ht="22.5" customHeight="1" spans="1:3">
      <c r="A39" s="93" t="s">
        <v>200</v>
      </c>
      <c r="B39" s="93"/>
      <c r="C39" s="93"/>
    </row>
    <row r="40" ht="22.5" customHeight="1" spans="1:3">
      <c r="A40" s="93" t="s">
        <v>201</v>
      </c>
      <c r="B40" s="93">
        <v>5.95</v>
      </c>
      <c r="C40" s="93"/>
    </row>
    <row r="41" ht="22.5" customHeight="1" spans="1:3">
      <c r="A41" s="93" t="s">
        <v>202</v>
      </c>
      <c r="B41" s="93"/>
      <c r="C41" s="93"/>
    </row>
    <row r="42" ht="22.5" customHeight="1" spans="1:3">
      <c r="A42" s="93" t="s">
        <v>203</v>
      </c>
      <c r="B42" s="93"/>
      <c r="C42" s="93"/>
    </row>
    <row r="43" ht="22.5" customHeight="1" spans="1:3">
      <c r="A43" s="93" t="s">
        <v>204</v>
      </c>
      <c r="B43" s="93"/>
      <c r="C43" s="93"/>
    </row>
    <row r="44" ht="22.5" customHeight="1" spans="1:3">
      <c r="A44" s="94" t="s">
        <v>205</v>
      </c>
      <c r="B44" s="93">
        <v>24</v>
      </c>
      <c r="C44" s="93"/>
    </row>
    <row r="45" ht="22.5" customHeight="1" spans="1:3">
      <c r="A45" s="93" t="s">
        <v>206</v>
      </c>
      <c r="B45" s="93">
        <v>14.51</v>
      </c>
      <c r="C45" s="93"/>
    </row>
    <row r="46" ht="22.5" customHeight="1" spans="1:3">
      <c r="A46" s="93" t="s">
        <v>207</v>
      </c>
      <c r="B46" s="93"/>
      <c r="C46" s="93"/>
    </row>
    <row r="47" ht="22.5" customHeight="1" spans="1:3">
      <c r="A47" s="93" t="s">
        <v>208</v>
      </c>
      <c r="B47" s="93">
        <v>8.03</v>
      </c>
      <c r="C47" s="93"/>
    </row>
    <row r="48" ht="22.5" customHeight="1" spans="1:3">
      <c r="A48" s="93" t="s">
        <v>209</v>
      </c>
      <c r="B48" s="93"/>
      <c r="C48" s="93"/>
    </row>
    <row r="49" ht="22.5" customHeight="1" spans="1:3">
      <c r="A49" s="93" t="s">
        <v>210</v>
      </c>
      <c r="B49" s="93"/>
      <c r="C49" s="93"/>
    </row>
    <row r="50" ht="22.5" customHeight="1" spans="1:3">
      <c r="A50" s="93" t="s">
        <v>211</v>
      </c>
      <c r="B50" s="93">
        <v>4.2</v>
      </c>
      <c r="C50" s="93"/>
    </row>
    <row r="51" ht="22.5" customHeight="1" spans="1:3">
      <c r="A51" s="93" t="s">
        <v>212</v>
      </c>
      <c r="B51" s="93"/>
      <c r="C51" s="93"/>
    </row>
    <row r="52" ht="22.5" customHeight="1" spans="1:3">
      <c r="A52" s="93" t="s">
        <v>213</v>
      </c>
      <c r="B52" s="93"/>
      <c r="C52" s="93"/>
    </row>
    <row r="53" ht="22.5" customHeight="1" spans="1:3">
      <c r="A53" s="93" t="s">
        <v>214</v>
      </c>
      <c r="B53" s="93"/>
      <c r="C53" s="93"/>
    </row>
    <row r="54" ht="22.5" customHeight="1" spans="1:3">
      <c r="A54" s="93" t="s">
        <v>215</v>
      </c>
      <c r="B54" s="93"/>
      <c r="C54" s="93"/>
    </row>
    <row r="55" ht="22.5" customHeight="1" spans="1:3">
      <c r="A55" s="93" t="s">
        <v>216</v>
      </c>
      <c r="B55" s="93"/>
      <c r="C55" s="93"/>
    </row>
    <row r="56" ht="22.5" customHeight="1" spans="1:3">
      <c r="A56" s="93" t="s">
        <v>217</v>
      </c>
      <c r="B56" s="93">
        <v>2.28</v>
      </c>
      <c r="C56" s="93"/>
    </row>
    <row r="57" ht="22.5" customHeight="1" spans="1:3">
      <c r="A57" s="92" t="s">
        <v>218</v>
      </c>
      <c r="B57" s="93">
        <f>B45+B17+B5</f>
        <v>526.05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H8" sqref="H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219</v>
      </c>
    </row>
    <row r="2" ht="19.5" customHeight="1" spans="1:2">
      <c r="A2" s="74"/>
      <c r="B2" s="75"/>
    </row>
    <row r="3" ht="30" customHeight="1" spans="1:2">
      <c r="A3" s="76" t="s">
        <v>220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125</v>
      </c>
    </row>
    <row r="6" ht="38.25" customHeight="1" spans="1:2">
      <c r="A6" s="80" t="s">
        <v>221</v>
      </c>
      <c r="B6" s="63">
        <v>10.55</v>
      </c>
    </row>
    <row r="7" ht="38.25" customHeight="1" spans="1:2">
      <c r="A7" s="67" t="s">
        <v>222</v>
      </c>
      <c r="B7" s="67"/>
    </row>
    <row r="8" ht="38.25" customHeight="1" spans="1:2">
      <c r="A8" s="67" t="s">
        <v>223</v>
      </c>
      <c r="B8" s="67"/>
    </row>
    <row r="9" ht="38.25" customHeight="1" spans="1:2">
      <c r="A9" s="81" t="s">
        <v>224</v>
      </c>
      <c r="B9" s="82">
        <v>10.55</v>
      </c>
    </row>
    <row r="10" ht="38.25" customHeight="1" spans="1:2">
      <c r="A10" s="83" t="s">
        <v>225</v>
      </c>
      <c r="B10" s="82">
        <v>10.55</v>
      </c>
    </row>
    <row r="11" ht="38.25" customHeight="1" spans="1:2">
      <c r="A11" s="84" t="s">
        <v>226</v>
      </c>
      <c r="B11" s="85"/>
    </row>
    <row r="12" ht="91.5" customHeight="1" spans="1:2">
      <c r="A12" s="86" t="s">
        <v>227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4" sqref="F14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228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229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124</v>
      </c>
      <c r="D5" s="63"/>
      <c r="E5" s="63"/>
      <c r="F5" s="63" t="s">
        <v>125</v>
      </c>
      <c r="G5" s="63"/>
      <c r="H5" s="63"/>
      <c r="I5" s="63" t="s">
        <v>230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127</v>
      </c>
      <c r="D6" s="63" t="s">
        <v>114</v>
      </c>
      <c r="E6" s="63" t="s">
        <v>115</v>
      </c>
      <c r="F6" s="63" t="s">
        <v>127</v>
      </c>
      <c r="G6" s="63" t="s">
        <v>114</v>
      </c>
      <c r="H6" s="63" t="s">
        <v>115</v>
      </c>
      <c r="I6" s="63" t="s">
        <v>127</v>
      </c>
      <c r="J6" s="63" t="s">
        <v>114</v>
      </c>
      <c r="K6" s="63" t="s">
        <v>115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111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F9" sqref="F9"/>
    </sheetView>
  </sheetViews>
  <sheetFormatPr defaultColWidth="9" defaultRowHeight="14.25" outlineLevelCol="7"/>
  <cols>
    <col min="1" max="1" width="27.25" customWidth="1"/>
    <col min="2" max="3" width="11.75" customWidth="1"/>
    <col min="4" max="4" width="8.75" customWidth="1"/>
    <col min="5" max="5" width="17.5" customWidth="1"/>
    <col min="6" max="6" width="11.75" customWidth="1"/>
    <col min="7" max="7" width="24.5" customWidth="1"/>
    <col min="8" max="8" width="19.875" customWidth="1"/>
  </cols>
  <sheetData>
    <row r="1" ht="18.75" spans="1:6">
      <c r="A1" s="44" t="s">
        <v>231</v>
      </c>
      <c r="B1" s="45"/>
      <c r="C1" s="45"/>
      <c r="D1" s="45"/>
      <c r="E1" s="45"/>
      <c r="F1" s="45"/>
    </row>
    <row r="2" ht="22.5" spans="1:8">
      <c r="A2" s="46" t="s">
        <v>232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233</v>
      </c>
      <c r="B4" s="51" t="s">
        <v>234</v>
      </c>
      <c r="C4" s="52" t="s">
        <v>235</v>
      </c>
      <c r="D4" s="52"/>
      <c r="E4" s="53" t="s">
        <v>236</v>
      </c>
      <c r="F4" s="10" t="s">
        <v>237</v>
      </c>
      <c r="G4" s="53" t="s">
        <v>238</v>
      </c>
      <c r="H4" s="53" t="s">
        <v>239</v>
      </c>
    </row>
    <row r="5" ht="21" customHeight="1" spans="1:8">
      <c r="A5" s="50"/>
      <c r="B5" s="51"/>
      <c r="C5" s="10" t="s">
        <v>240</v>
      </c>
      <c r="D5" s="10" t="s">
        <v>241</v>
      </c>
      <c r="E5" s="53"/>
      <c r="F5" s="10"/>
      <c r="G5" s="53"/>
      <c r="H5" s="53"/>
    </row>
    <row r="6" ht="27.75" customHeight="1" spans="1:8">
      <c r="A6" s="54" t="s">
        <v>111</v>
      </c>
      <c r="B6" s="55">
        <v>462.51</v>
      </c>
      <c r="C6" s="55">
        <v>462.51</v>
      </c>
      <c r="D6" s="55"/>
      <c r="E6" s="56"/>
      <c r="F6" s="57"/>
      <c r="G6" s="57" t="s">
        <v>242</v>
      </c>
      <c r="H6" s="57" t="s">
        <v>242</v>
      </c>
    </row>
    <row r="7" ht="42" customHeight="1" spans="1:8">
      <c r="A7" s="54" t="s">
        <v>243</v>
      </c>
      <c r="B7" s="55">
        <v>3</v>
      </c>
      <c r="C7" s="55">
        <v>3</v>
      </c>
      <c r="D7" s="55"/>
      <c r="E7" s="31" t="s">
        <v>244</v>
      </c>
      <c r="F7" s="54" t="s">
        <v>245</v>
      </c>
      <c r="G7" s="58" t="s">
        <v>243</v>
      </c>
      <c r="H7" s="54" t="s">
        <v>246</v>
      </c>
    </row>
    <row r="8" ht="33" customHeight="1" spans="1:8">
      <c r="A8" s="54" t="s">
        <v>247</v>
      </c>
      <c r="B8" s="55">
        <v>20</v>
      </c>
      <c r="C8" s="55">
        <v>20</v>
      </c>
      <c r="D8" s="55"/>
      <c r="E8" s="31" t="s">
        <v>244</v>
      </c>
      <c r="F8" s="54" t="s">
        <v>245</v>
      </c>
      <c r="G8" s="58" t="s">
        <v>247</v>
      </c>
      <c r="H8" s="54" t="s">
        <v>248</v>
      </c>
    </row>
    <row r="9" ht="36" customHeight="1" spans="1:8">
      <c r="A9" s="54" t="s">
        <v>249</v>
      </c>
      <c r="B9" s="55">
        <v>200</v>
      </c>
      <c r="C9" s="55">
        <v>200</v>
      </c>
      <c r="D9" s="55"/>
      <c r="E9" s="31" t="s">
        <v>244</v>
      </c>
      <c r="F9" s="54" t="s">
        <v>245</v>
      </c>
      <c r="G9" s="58" t="s">
        <v>249</v>
      </c>
      <c r="H9" s="54" t="s">
        <v>250</v>
      </c>
    </row>
    <row r="10" ht="27.75" customHeight="1" spans="1:8">
      <c r="A10" s="54" t="s">
        <v>251</v>
      </c>
      <c r="B10" s="55">
        <v>2.11</v>
      </c>
      <c r="C10" s="55">
        <v>2.11</v>
      </c>
      <c r="D10" s="55"/>
      <c r="E10" s="31" t="s">
        <v>244</v>
      </c>
      <c r="F10" s="54" t="s">
        <v>245</v>
      </c>
      <c r="G10" s="58" t="s">
        <v>251</v>
      </c>
      <c r="H10" s="54" t="s">
        <v>252</v>
      </c>
    </row>
    <row r="11" ht="27.75" customHeight="1" spans="1:8">
      <c r="A11" s="54" t="s">
        <v>253</v>
      </c>
      <c r="B11" s="55">
        <v>1.43</v>
      </c>
      <c r="C11" s="55">
        <v>1.43</v>
      </c>
      <c r="D11" s="55"/>
      <c r="E11" s="31" t="s">
        <v>145</v>
      </c>
      <c r="F11" s="54" t="s">
        <v>254</v>
      </c>
      <c r="G11" s="58" t="s">
        <v>253</v>
      </c>
      <c r="H11" s="54" t="s">
        <v>252</v>
      </c>
    </row>
    <row r="12" ht="27.75" customHeight="1" spans="1:8">
      <c r="A12" s="54" t="s">
        <v>255</v>
      </c>
      <c r="B12" s="55">
        <v>73.15</v>
      </c>
      <c r="C12" s="55">
        <v>73.15</v>
      </c>
      <c r="D12" s="55"/>
      <c r="E12" s="31" t="s">
        <v>256</v>
      </c>
      <c r="F12" s="54" t="s">
        <v>257</v>
      </c>
      <c r="G12" s="58" t="s">
        <v>255</v>
      </c>
      <c r="H12" s="54" t="s">
        <v>252</v>
      </c>
    </row>
    <row r="13" ht="27.75" customHeight="1" spans="1:8">
      <c r="A13" s="54" t="s">
        <v>258</v>
      </c>
      <c r="B13" s="55">
        <v>6.6</v>
      </c>
      <c r="C13" s="55">
        <v>6.6</v>
      </c>
      <c r="D13" s="55"/>
      <c r="E13" s="31" t="s">
        <v>259</v>
      </c>
      <c r="F13" s="54" t="s">
        <v>260</v>
      </c>
      <c r="G13" s="58" t="s">
        <v>258</v>
      </c>
      <c r="H13" s="54" t="s">
        <v>252</v>
      </c>
    </row>
    <row r="14" ht="27.75" customHeight="1" spans="1:8">
      <c r="A14" s="54" t="s">
        <v>261</v>
      </c>
      <c r="B14" s="55">
        <v>53.54</v>
      </c>
      <c r="C14" s="55">
        <v>53.54</v>
      </c>
      <c r="D14" s="55"/>
      <c r="E14" s="31" t="s">
        <v>256</v>
      </c>
      <c r="F14" s="54" t="s">
        <v>257</v>
      </c>
      <c r="G14" s="58" t="s">
        <v>261</v>
      </c>
      <c r="H14" s="54" t="s">
        <v>252</v>
      </c>
    </row>
    <row r="15" ht="27.75" customHeight="1" spans="1:8">
      <c r="A15" s="54" t="s">
        <v>262</v>
      </c>
      <c r="B15" s="55">
        <v>5.92</v>
      </c>
      <c r="C15" s="55">
        <v>5.92</v>
      </c>
      <c r="D15" s="55"/>
      <c r="E15" s="31" t="s">
        <v>256</v>
      </c>
      <c r="F15" s="54" t="s">
        <v>257</v>
      </c>
      <c r="G15" s="58" t="s">
        <v>262</v>
      </c>
      <c r="H15" s="54" t="s">
        <v>252</v>
      </c>
    </row>
    <row r="16" ht="27.75" customHeight="1" spans="1:8">
      <c r="A16" s="54" t="s">
        <v>263</v>
      </c>
      <c r="B16" s="55">
        <v>27</v>
      </c>
      <c r="C16" s="55">
        <v>27</v>
      </c>
      <c r="D16" s="55"/>
      <c r="E16" s="31" t="s">
        <v>130</v>
      </c>
      <c r="F16" s="54" t="s">
        <v>264</v>
      </c>
      <c r="G16" s="58" t="s">
        <v>263</v>
      </c>
      <c r="H16" s="54" t="s">
        <v>252</v>
      </c>
    </row>
    <row r="17" ht="27.75" customHeight="1" spans="1:8">
      <c r="A17" s="54" t="s">
        <v>263</v>
      </c>
      <c r="B17" s="55">
        <v>55</v>
      </c>
      <c r="C17" s="55">
        <v>55</v>
      </c>
      <c r="D17" s="55"/>
      <c r="E17" s="31" t="s">
        <v>244</v>
      </c>
      <c r="F17" s="54" t="s">
        <v>245</v>
      </c>
      <c r="G17" s="58" t="s">
        <v>263</v>
      </c>
      <c r="H17" s="54" t="s">
        <v>252</v>
      </c>
    </row>
    <row r="18" ht="27.75" customHeight="1" spans="1:8">
      <c r="A18" s="54" t="s">
        <v>265</v>
      </c>
      <c r="B18" s="55">
        <v>3</v>
      </c>
      <c r="C18" s="55">
        <v>3</v>
      </c>
      <c r="D18" s="55"/>
      <c r="E18" s="31" t="s">
        <v>130</v>
      </c>
      <c r="F18" s="54" t="s">
        <v>264</v>
      </c>
      <c r="G18" s="58" t="s">
        <v>265</v>
      </c>
      <c r="H18" s="54" t="s">
        <v>252</v>
      </c>
    </row>
    <row r="19" ht="27.75" customHeight="1" spans="1:8">
      <c r="A19" s="54" t="s">
        <v>266</v>
      </c>
      <c r="B19" s="55">
        <v>6</v>
      </c>
      <c r="C19" s="55">
        <v>6</v>
      </c>
      <c r="D19" s="55"/>
      <c r="E19" s="31" t="s">
        <v>267</v>
      </c>
      <c r="F19" s="54" t="s">
        <v>268</v>
      </c>
      <c r="G19" s="58" t="s">
        <v>266</v>
      </c>
      <c r="H19" s="54" t="s">
        <v>252</v>
      </c>
    </row>
    <row r="20" ht="27.75" customHeight="1" spans="1:8">
      <c r="A20" s="54" t="s">
        <v>269</v>
      </c>
      <c r="B20" s="55">
        <v>3</v>
      </c>
      <c r="C20" s="55">
        <v>3</v>
      </c>
      <c r="D20" s="55"/>
      <c r="E20" s="31" t="s">
        <v>267</v>
      </c>
      <c r="F20" s="54" t="s">
        <v>268</v>
      </c>
      <c r="G20" s="58" t="s">
        <v>269</v>
      </c>
      <c r="H20" s="54" t="s">
        <v>252</v>
      </c>
    </row>
    <row r="21" ht="27.75" customHeight="1" spans="1:8">
      <c r="A21" s="54" t="s">
        <v>270</v>
      </c>
      <c r="B21" s="55">
        <v>0.6</v>
      </c>
      <c r="C21" s="55">
        <v>0.6</v>
      </c>
      <c r="D21" s="55"/>
      <c r="E21" s="31" t="s">
        <v>130</v>
      </c>
      <c r="F21" s="54" t="s">
        <v>264</v>
      </c>
      <c r="G21" s="58" t="s">
        <v>270</v>
      </c>
      <c r="H21" s="54" t="s">
        <v>252</v>
      </c>
    </row>
    <row r="22" ht="27.75" customHeight="1" spans="1:8">
      <c r="A22" s="54" t="s">
        <v>271</v>
      </c>
      <c r="B22" s="55">
        <v>2.16</v>
      </c>
      <c r="C22" s="55">
        <v>2.16</v>
      </c>
      <c r="D22" s="55"/>
      <c r="E22" s="31" t="s">
        <v>130</v>
      </c>
      <c r="F22" s="54" t="s">
        <v>264</v>
      </c>
      <c r="G22" s="58" t="s">
        <v>271</v>
      </c>
      <c r="H22" s="54" t="s">
        <v>252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2021-05-20T06:34:14Z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5919DABBB23C4CCBBE003BE58B54854E</vt:lpwstr>
  </property>
</Properties>
</file>