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 firstSheet="8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  <definedName name="_xlnm.Print_Titles" localSheetId="1">'2、2021年部门收入总表'!$4:$5</definedName>
  </definedNames>
  <calcPr calcId="144525"/>
</workbook>
</file>

<file path=xl/sharedStrings.xml><?xml version="1.0" encoding="utf-8"?>
<sst xmlns="http://schemas.openxmlformats.org/spreadsheetml/2006/main" count="611" uniqueCount="300">
  <si>
    <t>表1</t>
  </si>
  <si>
    <t>孝义市新义街道办事处2021年部门收支总表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</si>
  <si>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</si>
  <si>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</si>
  <si>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</si>
  <si>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</si>
  <si>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</si>
  <si>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</si>
  <si>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</si>
  <si>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</si>
  <si>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</si>
  <si>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</si>
  <si>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</si>
  <si>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</si>
  <si>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</si>
  <si>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</si>
  <si>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</si>
  <si>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</si>
  <si>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</si>
  <si>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</si>
  <si>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</si>
  <si>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</si>
  <si>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</si>
  <si>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</si>
  <si>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</si>
  <si>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</si>
  <si>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</si>
  <si>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</si>
  <si>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</si>
  <si>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</si>
  <si>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</si>
  <si>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</si>
  <si>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</si>
  <si>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</si>
  <si>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</si>
  <si>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</si>
  <si>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</si>
  <si>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</si>
  <si>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</si>
  <si>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孝义市新义街道办事处2021年部门收入总表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</si>
  <si>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</si>
  <si>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</si>
  <si>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</si>
  <si>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</si>
  <si>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</si>
  <si>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</si>
  <si>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</si>
  <si>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</si>
  <si>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20103</t>
  </si>
  <si>
    <t xml:space="preserve">  政府办公厅及相关机构事务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</si>
  <si>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</si>
  <si>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</si>
  <si>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</si>
  <si>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</si>
  <si>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>208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</si>
  <si>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</si>
  <si>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</si>
  <si>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</si>
  <si>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</si>
  <si>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</si>
  <si>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</si>
  <si>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</si>
  <si>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</si>
  <si>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</si>
  <si>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</si>
  <si>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</si>
  <si>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20811</t>
  </si>
  <si>
    <t>残疾人事业</t>
  </si>
  <si>
    <t xml:space="preserve">    2081107</t>
  </si>
  <si>
    <t xml:space="preserve">    残疾人生活和护理补贴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</si>
  <si>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</si>
  <si>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</si>
  <si>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</si>
  <si>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</si>
  <si>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>210</t>
  </si>
  <si>
    <t>卫生健康支出</t>
  </si>
  <si>
    <t xml:space="preserve">  21007</t>
  </si>
  <si>
    <t xml:space="preserve">  计划生育事务</t>
  </si>
  <si>
    <t xml:space="preserve">    2100799</t>
  </si>
  <si>
    <t xml:space="preserve">    其他计划生育事务支出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</si>
  <si>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</si>
  <si>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</si>
  <si>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</si>
  <si>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</si>
  <si>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</si>
  <si>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</si>
  <si>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</si>
  <si>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</t>
  </si>
  <si>
    <t>212</t>
  </si>
  <si>
    <t>城乡社区支出</t>
  </si>
  <si>
    <t xml:space="preserve">  21201</t>
  </si>
  <si>
    <t xml:space="preserve">  城乡社区管理事务</t>
  </si>
  <si>
    <t xml:space="preserve">    2120199</t>
  </si>
  <si>
    <t xml:space="preserve">    其他城乡社区管理事务支出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</si>
  <si>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</si>
  <si>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</si>
  <si>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</si>
  <si>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</si>
  <si>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>213</t>
  </si>
  <si>
    <t>农林水支出</t>
  </si>
  <si>
    <t xml:space="preserve">  21307</t>
  </si>
  <si>
    <t xml:space="preserve">  农村综合改革</t>
  </si>
  <si>
    <t xml:space="preserve">    2130705</t>
  </si>
  <si>
    <t xml:space="preserve">    对村民委员会和党支部的补助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</si>
  <si>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</si>
  <si>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</si>
  <si>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</si>
  <si>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</si>
  <si>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</si>
  <si>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计</t>
  </si>
  <si>
    <t>表3</t>
  </si>
  <si>
    <t>孝义市新义街道办事处2021年部门支出总表</t>
  </si>
  <si>
    <t>基本支出</t>
  </si>
  <si>
    <t>项目支出</t>
  </si>
  <si>
    <t xml:space="preserve">  残疾人事业</t>
  </si>
  <si>
    <t xml:space="preserve">    行政事业单位医疗</t>
  </si>
  <si>
    <t>表4</t>
  </si>
  <si>
    <t>孝义市新义街道办事处2021年财政拨款收支总表</t>
  </si>
  <si>
    <t>小计</t>
  </si>
  <si>
    <t>政府性基金预算</t>
  </si>
  <si>
    <t>十五、资源勘探信息等支出</t>
  </si>
  <si>
    <t>表5</t>
  </si>
  <si>
    <t>孝义市新义街道办事处2021年一般公共预算支出表</t>
  </si>
  <si>
    <t>2020年预算数</t>
  </si>
  <si>
    <t>2021年预算数</t>
  </si>
  <si>
    <t>2021年预算数比2020年预算数增减%</t>
  </si>
  <si>
    <t>合计</t>
  </si>
  <si>
    <t>合  计</t>
  </si>
  <si>
    <t>表6</t>
  </si>
  <si>
    <t>孝义市新义街道办事处2021年一般公共预算基本支出经济科目表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</si>
  <si>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</si>
  <si>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</si>
  <si>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</si>
  <si>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</si>
  <si>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</si>
  <si>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</si>
  <si>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</si>
  <si>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</si>
  <si>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</si>
  <si>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</si>
  <si>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</si>
  <si>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</si>
  <si>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</si>
  <si>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</si>
  <si>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</si>
  <si>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</si>
  <si>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</si>
  <si>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</si>
  <si>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</si>
  <si>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</si>
  <si>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</si>
  <si>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</si>
  <si>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</si>
  <si>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</si>
  <si>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</si>
  <si>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</si>
  <si>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</si>
  <si>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</si>
  <si>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</si>
  <si>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</si>
  <si>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</si>
  <si>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</si>
  <si>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</si>
  <si>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</si>
  <si>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</si>
  <si>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</si>
  <si>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</si>
  <si>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</si>
  <si>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</si>
  <si>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</si>
  <si>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</si>
  <si>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</si>
  <si>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</si>
  <si>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</si>
  <si>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</si>
  <si>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</si>
  <si>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</si>
  <si>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</si>
  <si>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</si>
  <si>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</si>
  <si>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</si>
  <si>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</si>
  <si>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</si>
  <si>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</si>
  <si>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孝义市新义街道办事处2021年一般公共预算“三公”经费支出情况统计表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</si>
  <si>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</si>
  <si>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</si>
  <si>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</si>
  <si>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</si>
  <si>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</si>
  <si>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</si>
  <si>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</si>
  <si>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</si>
  <si>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孝义市新义街道办事处2021年政府性基金预算支出表</t>
  </si>
  <si>
    <t>2021年预算比2020年预算数增减</t>
  </si>
  <si>
    <t>合      计</t>
  </si>
  <si>
    <t>表9</t>
  </si>
  <si>
    <t>孝义市新义街道办事处2021年一般公共预算重点项目绩效目标表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</si>
  <si>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</si>
  <si>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</si>
  <si>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</si>
  <si>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</si>
  <si>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</si>
  <si>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</si>
  <si>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</si>
  <si>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</si>
  <si>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</si>
  <si>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　失地农民补助</t>
  </si>
  <si>
    <t>其他农村生活救助</t>
  </si>
  <si>
    <t>2082502</t>
  </si>
  <si>
    <t>确保资金到位后按期下拨</t>
  </si>
  <si>
    <t>　农村人居环境整治工作奖补资金</t>
  </si>
  <si>
    <t>其他城乡社区公共设施支出</t>
  </si>
  <si>
    <t>2120399</t>
  </si>
  <si>
    <t>确保资金到位后合理使用</t>
  </si>
  <si>
    <t>　新义爱国卫生运动季活动成效奖补资金</t>
  </si>
  <si>
    <t>　计生转移支付</t>
  </si>
  <si>
    <t>其他计划生育事务支出</t>
  </si>
  <si>
    <t>2100799</t>
  </si>
  <si>
    <t>确保计生工作保质保量进行</t>
  </si>
  <si>
    <t>　社区（村）城乡建设公共支出（税收专项）</t>
  </si>
  <si>
    <r>
      <rPr>
        <sz val="11"/>
        <color rgb="FF000000"/>
        <rFont val="宋体"/>
        <charset val="0"/>
      </rPr>
      <t>　胜溪湖公园梁家庄占地（</t>
    </r>
    <r>
      <rPr>
        <sz val="11"/>
        <color rgb="FF000000"/>
        <rFont val="Calibri"/>
        <charset val="0"/>
      </rPr>
      <t>2020</t>
    </r>
    <r>
      <rPr>
        <sz val="11"/>
        <color rgb="FF000000"/>
        <rFont val="宋体"/>
        <charset val="0"/>
      </rPr>
      <t>年下半年，</t>
    </r>
    <r>
      <rPr>
        <sz val="11"/>
        <color rgb="FF000000"/>
        <rFont val="Calibri"/>
        <charset val="0"/>
      </rPr>
      <t>2021</t>
    </r>
    <r>
      <rPr>
        <sz val="11"/>
        <color rgb="FF000000"/>
        <rFont val="宋体"/>
        <charset val="0"/>
      </rPr>
      <t>全年）</t>
    </r>
  </si>
  <si>
    <t>确保占地款按期支付</t>
  </si>
  <si>
    <t>　三贤社区公厕管理费</t>
  </si>
  <si>
    <t>确保资金下拨后按规定使用</t>
  </si>
  <si>
    <t>　食堂补助</t>
  </si>
  <si>
    <t>行政运行</t>
  </si>
  <si>
    <t>2010301</t>
  </si>
  <si>
    <t>确保食堂健康平稳进行</t>
  </si>
  <si>
    <r>
      <rPr>
        <sz val="11"/>
        <color rgb="FF000000"/>
        <rFont val="宋体"/>
        <charset val="0"/>
      </rPr>
      <t>　党校张家庄占地费（</t>
    </r>
    <r>
      <rPr>
        <sz val="11"/>
        <color rgb="FF000000"/>
        <rFont val="Calibri"/>
        <charset val="0"/>
      </rPr>
      <t>2020</t>
    </r>
    <r>
      <rPr>
        <sz val="11"/>
        <color rgb="FF000000"/>
        <rFont val="宋体"/>
        <charset val="0"/>
      </rPr>
      <t>下半年，</t>
    </r>
    <r>
      <rPr>
        <sz val="11"/>
        <color rgb="FF000000"/>
        <rFont val="Calibri"/>
        <charset val="0"/>
      </rPr>
      <t>2021</t>
    </r>
    <r>
      <rPr>
        <sz val="11"/>
        <color rgb="FF000000"/>
        <rFont val="宋体"/>
        <charset val="0"/>
      </rPr>
      <t>全年）</t>
    </r>
  </si>
  <si>
    <t>　税收奖补（专项）</t>
  </si>
  <si>
    <r>
      <rPr>
        <sz val="11"/>
        <color rgb="FF000000"/>
        <rFont val="宋体"/>
        <charset val="0"/>
      </rPr>
      <t>　郑兴公园绿化维护（</t>
    </r>
    <r>
      <rPr>
        <sz val="11"/>
        <color rgb="FF000000"/>
        <rFont val="Calibri"/>
        <charset val="0"/>
      </rPr>
      <t>2021</t>
    </r>
    <r>
      <rPr>
        <sz val="11"/>
        <color rgb="FF000000"/>
        <rFont val="宋体"/>
        <charset val="0"/>
      </rPr>
      <t>）</t>
    </r>
  </si>
  <si>
    <t>确保郑兴公园绿化有所维护，保持绿色有氧生态环境</t>
  </si>
  <si>
    <t>　道路转移支付</t>
  </si>
  <si>
    <t>　职教中心占张家庄占地费</t>
  </si>
  <si>
    <r>
      <rPr>
        <sz val="11"/>
        <color rgb="FF000000"/>
        <rFont val="宋体"/>
        <charset val="0"/>
      </rPr>
      <t>　城西防护林建设（</t>
    </r>
    <r>
      <rPr>
        <sz val="11"/>
        <color rgb="FF000000"/>
        <rFont val="Calibri"/>
        <charset val="0"/>
      </rPr>
      <t>2020</t>
    </r>
    <r>
      <rPr>
        <sz val="11"/>
        <color rgb="FF000000"/>
        <rFont val="宋体"/>
        <charset val="0"/>
      </rPr>
      <t>下半年，</t>
    </r>
    <r>
      <rPr>
        <sz val="11"/>
        <color rgb="FF000000"/>
        <rFont val="Calibri"/>
        <charset val="0"/>
      </rPr>
      <t>2021</t>
    </r>
    <r>
      <rPr>
        <sz val="11"/>
        <color rgb="FF000000"/>
        <rFont val="宋体"/>
        <charset val="0"/>
      </rPr>
      <t>全年）</t>
    </r>
  </si>
  <si>
    <t>　村级转移支付</t>
  </si>
  <si>
    <t>对村民委员会和村党支部的补助</t>
  </si>
  <si>
    <t>2130705</t>
  </si>
  <si>
    <t>确保资金按期支付</t>
  </si>
  <si>
    <t>　社区办公经费</t>
  </si>
  <si>
    <t>其他城乡社区管理事务支出</t>
  </si>
  <si>
    <t>2120199</t>
  </si>
  <si>
    <t>确保资金到位后及时处理社区账务</t>
  </si>
  <si>
    <t>　社区取暖费</t>
  </si>
  <si>
    <t>事业运行</t>
  </si>
  <si>
    <t>2010350</t>
  </si>
  <si>
    <t>确保资金到位后及时拨付</t>
  </si>
  <si>
    <t>　公务用车运行维护费</t>
  </si>
  <si>
    <t>确保公务用车有效维护</t>
  </si>
  <si>
    <r>
      <rPr>
        <sz val="11"/>
        <color rgb="FF000000"/>
        <rFont val="宋体"/>
        <charset val="0"/>
      </rPr>
      <t>　</t>
    </r>
    <r>
      <rPr>
        <sz val="11"/>
        <color rgb="FF000000"/>
        <rFont val="Calibri"/>
        <charset val="0"/>
      </rPr>
      <t>2020</t>
    </r>
    <r>
      <rPr>
        <sz val="11"/>
        <color rgb="FF000000"/>
        <rFont val="宋体"/>
        <charset val="0"/>
      </rPr>
      <t>年退职主干</t>
    </r>
  </si>
  <si>
    <r>
      <rPr>
        <sz val="11"/>
        <color rgb="FF000000"/>
        <rFont val="宋体"/>
        <charset val="0"/>
      </rPr>
      <t>　</t>
    </r>
    <r>
      <rPr>
        <sz val="11"/>
        <color rgb="FF000000"/>
        <rFont val="Calibri"/>
        <charset val="0"/>
      </rPr>
      <t>2020</t>
    </r>
    <r>
      <rPr>
        <sz val="11"/>
        <color rgb="FF000000"/>
        <rFont val="宋体"/>
        <charset val="0"/>
      </rPr>
      <t>年第四季度村主干报酬绩效</t>
    </r>
  </si>
  <si>
    <t>　第一书记经费</t>
  </si>
  <si>
    <r>
      <rPr>
        <sz val="11"/>
        <color rgb="FF000000"/>
        <rFont val="宋体"/>
        <charset val="0"/>
      </rPr>
      <t>　</t>
    </r>
    <r>
      <rPr>
        <sz val="11"/>
        <color rgb="FF000000"/>
        <rFont val="Calibri"/>
        <charset val="0"/>
      </rPr>
      <t>2020.7-12</t>
    </r>
    <r>
      <rPr>
        <sz val="11"/>
        <color rgb="FF000000"/>
        <rFont val="宋体"/>
        <charset val="0"/>
      </rPr>
      <t>月村级纪检监察员补贴</t>
    </r>
  </si>
  <si>
    <t>　退役军人扶持再就业</t>
  </si>
  <si>
    <t>　社工顾问小组长工资</t>
  </si>
  <si>
    <t>　政法委津贴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</si>
  <si>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</si>
  <si>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孝义市新义街道办事处2021年政府采购预算表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</si>
  <si>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</si>
  <si>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</si>
  <si>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</si>
  <si>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</si>
  <si>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</si>
  <si>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</si>
  <si>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</si>
  <si>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</si>
  <si>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</si>
  <si>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</si>
  <si>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</si>
  <si>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</si>
  <si>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</si>
  <si>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</si>
  <si>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</si>
  <si>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A0603-椅凳类</t>
  </si>
  <si>
    <t>木质</t>
  </si>
  <si>
    <t>支</t>
  </si>
  <si>
    <t>A020101-计算机设备</t>
  </si>
  <si>
    <t>电子</t>
  </si>
  <si>
    <t>台</t>
  </si>
  <si>
    <t>A0602-台、桌类</t>
  </si>
  <si>
    <t>A0699-其他家具用具</t>
  </si>
  <si>
    <t>A020699-其他电气设备</t>
  </si>
  <si>
    <t>A0202-办公设备</t>
  </si>
  <si>
    <t>A020999-其他广播、电视、电影设备</t>
  </si>
  <si>
    <t>A020618-生活用电器</t>
  </si>
  <si>
    <t>A020103-信息安全设备</t>
  </si>
  <si>
    <t>C081401-印刷服务</t>
  </si>
  <si>
    <t>版面</t>
  </si>
  <si>
    <t>个</t>
  </si>
  <si>
    <t>A09-办公消耗用品及类似物品</t>
  </si>
  <si>
    <t>纸质</t>
  </si>
  <si>
    <t>A0605-柜类</t>
  </si>
  <si>
    <t>A020807-电话通信设备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</si>
  <si>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</si>
  <si>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孝义市新义街道办事处2021年政府购买服务支出预算表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</si>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</sst>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178" formatCode="* #,##0.0;* \-#,##0.0;* &quot;&quot;??;@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1"/>
      <color rgb="FF000000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7" borderId="2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31" fillId="24" borderId="2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 applyProtection="0"/>
  </cellStyleXfs>
  <cellXfs count="16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177" fontId="0" fillId="0" borderId="8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>
      <alignment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horizontal="center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9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Fill="1" applyBorder="1" applyAlignment="1" applyProtection="1">
      <alignment horizontal="center" vertical="center"/>
    </xf>
    <xf numFmtId="4" fontId="5" fillId="0" borderId="9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Protection="1"/>
    <xf numFmtId="177" fontId="3" fillId="0" borderId="0" xfId="0" applyNumberFormat="1" applyFont="1" applyProtection="1"/>
    <xf numFmtId="0" fontId="3" fillId="0" borderId="0" xfId="0" applyFont="1" applyBorder="1" applyProtection="1"/>
    <xf numFmtId="177" fontId="6" fillId="0" borderId="0" xfId="0" applyNumberFormat="1" applyFont="1" applyAlignment="1" applyProtection="1">
      <alignment horizontal="left"/>
    </xf>
    <xf numFmtId="177" fontId="7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43" fontId="0" fillId="0" borderId="2" xfId="0" applyNumberFormat="1" applyFont="1" applyBorder="1" applyAlignment="1" applyProtection="1">
      <alignment horizontal="center" vertical="center"/>
      <protection locked="0"/>
    </xf>
    <xf numFmtId="43" fontId="0" fillId="0" borderId="4" xfId="0" applyNumberFormat="1" applyFont="1" applyBorder="1" applyAlignment="1" applyProtection="1">
      <alignment horizontal="center" vertical="center"/>
      <protection locked="0"/>
    </xf>
    <xf numFmtId="43" fontId="5" fillId="0" borderId="9" xfId="0" applyNumberFormat="1" applyFont="1" applyFill="1" applyBorder="1" applyAlignment="1" applyProtection="1">
      <alignment horizontal="center" vertical="center"/>
    </xf>
    <xf numFmtId="43" fontId="5" fillId="0" borderId="10" xfId="0" applyNumberFormat="1" applyFont="1" applyFill="1" applyBorder="1" applyAlignment="1" applyProtection="1">
      <alignment horizontal="center" vertical="center"/>
    </xf>
    <xf numFmtId="43" fontId="0" fillId="0" borderId="1" xfId="0" applyNumberFormat="1" applyFont="1" applyBorder="1" applyAlignment="1" applyProtection="1">
      <alignment horizontal="center" vertical="center"/>
    </xf>
    <xf numFmtId="43" fontId="0" fillId="0" borderId="15" xfId="0" applyNumberFormat="1" applyFont="1" applyBorder="1" applyAlignment="1" applyProtection="1">
      <alignment horizontal="center" vertical="center"/>
    </xf>
    <xf numFmtId="43" fontId="0" fillId="0" borderId="4" xfId="0" applyNumberFormat="1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43" fontId="0" fillId="0" borderId="2" xfId="0" applyNumberFormat="1" applyFont="1" applyBorder="1" applyAlignment="1" applyProtection="1">
      <alignment vertical="center"/>
    </xf>
    <xf numFmtId="43" fontId="0" fillId="0" borderId="2" xfId="0" applyNumberFormat="1" applyFont="1" applyBorder="1" applyAlignment="1" applyProtection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/>
    </xf>
    <xf numFmtId="177" fontId="0" fillId="0" borderId="0" xfId="0" applyNumberFormat="1" applyFont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  <protection locked="0"/>
    </xf>
    <xf numFmtId="177" fontId="0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3" fontId="0" fillId="0" borderId="2" xfId="0" applyNumberFormat="1" applyFont="1" applyBorder="1" applyAlignment="1" applyProtection="1">
      <alignment horizontal="right" vertical="center"/>
      <protection locked="0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0" fillId="0" borderId="1" xfId="0" applyNumberFormat="1" applyFont="1" applyBorder="1" applyAlignment="1" applyProtection="1">
      <alignment horizontal="right" vertical="center"/>
    </xf>
    <xf numFmtId="4" fontId="5" fillId="0" borderId="9" xfId="0" applyNumberFormat="1" applyFont="1" applyFill="1" applyBorder="1" applyAlignment="1" applyProtection="1">
      <alignment horizontal="right" vertical="center"/>
    </xf>
    <xf numFmtId="43" fontId="0" fillId="0" borderId="2" xfId="0" applyNumberFormat="1" applyFont="1" applyBorder="1" applyAlignment="1" applyProtection="1">
      <alignment horizontal="righ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left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H19" sqref="H19"/>
    </sheetView>
  </sheetViews>
  <sheetFormatPr defaultColWidth="6.875" defaultRowHeight="11.25" outlineLevelCol="7"/>
  <cols>
    <col min="1" max="1" width="33" style="69" customWidth="1"/>
    <col min="2" max="4" width="9.25" style="69" customWidth="1"/>
    <col min="5" max="5" width="34.125" style="69" customWidth="1"/>
    <col min="6" max="8" width="10.25" style="69" customWidth="1"/>
    <col min="9" max="16384" width="6.875" style="69"/>
  </cols>
  <sheetData>
    <row r="1" ht="16.5" customHeight="1" spans="1:8">
      <c r="A1" s="71" t="s">
        <v>0</v>
      </c>
      <c r="B1" s="71"/>
      <c r="C1" s="71"/>
      <c r="D1" s="133"/>
      <c r="E1" s="133"/>
      <c r="F1" s="133"/>
      <c r="G1" s="133"/>
      <c r="H1" s="134"/>
    </row>
    <row r="2" ht="18.75" customHeight="1" spans="1:8">
      <c r="A2" s="135"/>
      <c r="B2" s="135"/>
      <c r="C2" s="135"/>
      <c r="D2" s="133"/>
      <c r="E2" s="133"/>
      <c r="F2" s="133"/>
      <c r="G2" s="133"/>
      <c r="H2" s="134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36"/>
      <c r="B4" s="136"/>
      <c r="C4" s="136"/>
      <c r="D4" s="136"/>
      <c r="E4" s="136"/>
      <c r="F4" s="136"/>
      <c r="G4" s="136"/>
      <c r="H4" s="87" t="s">
        <v>2</v>
      </c>
    </row>
    <row r="5" ht="24" customHeight="1" spans="1:8">
      <c r="A5" s="162" t="s">
        <v>3</v>
      </c>
      <c r="B5" s="72"/>
      <c r="C5" s="72"/>
      <c r="D5" s="72"/>
      <c r="E5" s="162" t="s">
        <v>4</v>
      </c>
      <c r="F5" s="72"/>
      <c r="G5" s="72"/>
      <c r="H5" s="72"/>
    </row>
    <row r="6" ht="24" customHeight="1" spans="1:8">
      <c r="A6" s="163" t="s">
        <v>5</v>
      </c>
      <c r="B6" s="112" t="s">
        <v>6</v>
      </c>
      <c r="C6" s="160"/>
      <c r="D6" s="142"/>
      <c r="E6" s="155" t="s">
        <v>7</v>
      </c>
      <c r="F6" s="112" t="s">
        <v>6</v>
      </c>
      <c r="G6" s="160"/>
      <c r="H6" s="142"/>
    </row>
    <row r="7" ht="48.75" customHeight="1" spans="1:8">
      <c r="A7" s="144"/>
      <c r="B7" s="156" t="s">
        <v>8</v>
      </c>
      <c r="C7" s="156" t="s">
        <v>9</v>
      </c>
      <c r="D7" s="156" t="s">
        <v>10</v>
      </c>
      <c r="E7" s="157"/>
      <c r="F7" s="156" t="s">
        <v>8</v>
      </c>
      <c r="G7" s="156" t="s">
        <v>9</v>
      </c>
      <c r="H7" s="156" t="s">
        <v>10</v>
      </c>
    </row>
    <row r="8" ht="24" customHeight="1" spans="1:8">
      <c r="A8" s="76" t="s">
        <v>11</v>
      </c>
      <c r="B8" s="102">
        <v>1844</v>
      </c>
      <c r="C8" s="102">
        <v>2601.16</v>
      </c>
      <c r="D8" s="102">
        <f>C8/B8*100-100</f>
        <v>41.060737527115</v>
      </c>
      <c r="E8" s="74" t="s">
        <v>12</v>
      </c>
      <c r="F8" s="102">
        <v>1174.79</v>
      </c>
      <c r="G8" s="102">
        <v>1226.11</v>
      </c>
      <c r="H8" s="102">
        <f>G8/F8*100-100</f>
        <v>4.36844031699282</v>
      </c>
    </row>
    <row r="9" ht="24" customHeight="1" spans="1:8">
      <c r="A9" s="76" t="s">
        <v>13</v>
      </c>
      <c r="B9" s="76"/>
      <c r="C9" s="76"/>
      <c r="D9" s="81"/>
      <c r="E9" s="74" t="s">
        <v>14</v>
      </c>
      <c r="F9" s="74"/>
      <c r="G9" s="74"/>
      <c r="H9" s="81"/>
    </row>
    <row r="10" ht="24" customHeight="1" spans="1:8">
      <c r="A10" s="76" t="s">
        <v>15</v>
      </c>
      <c r="B10" s="76"/>
      <c r="C10" s="76"/>
      <c r="D10" s="76"/>
      <c r="E10" s="74" t="s">
        <v>16</v>
      </c>
      <c r="F10" s="74"/>
      <c r="G10" s="74"/>
      <c r="H10" s="81"/>
    </row>
    <row r="11" ht="24" customHeight="1" spans="1:8">
      <c r="A11" s="76" t="s">
        <v>17</v>
      </c>
      <c r="B11" s="76"/>
      <c r="C11" s="76"/>
      <c r="D11" s="76"/>
      <c r="E11" s="76" t="s">
        <v>18</v>
      </c>
      <c r="F11" s="76"/>
      <c r="G11" s="76"/>
      <c r="H11" s="81"/>
    </row>
    <row r="12" ht="24" customHeight="1" spans="1:8">
      <c r="A12" s="76"/>
      <c r="B12" s="76"/>
      <c r="C12" s="76"/>
      <c r="D12" s="76"/>
      <c r="E12" s="74" t="s">
        <v>19</v>
      </c>
      <c r="F12" s="74"/>
      <c r="G12" s="74"/>
      <c r="H12" s="81"/>
    </row>
    <row r="13" ht="24" customHeight="1" spans="1:8">
      <c r="A13" s="76"/>
      <c r="B13" s="76"/>
      <c r="C13" s="76"/>
      <c r="D13" s="76"/>
      <c r="E13" s="74" t="s">
        <v>20</v>
      </c>
      <c r="F13" s="74"/>
      <c r="G13" s="74"/>
      <c r="H13" s="81"/>
    </row>
    <row r="14" ht="24" customHeight="1" spans="1:8">
      <c r="A14" s="76"/>
      <c r="B14" s="76"/>
      <c r="C14" s="76"/>
      <c r="D14" s="76"/>
      <c r="E14" s="76" t="s">
        <v>21</v>
      </c>
      <c r="F14" s="76"/>
      <c r="G14" s="76"/>
      <c r="H14" s="76"/>
    </row>
    <row r="15" ht="24" customHeight="1" spans="1:8">
      <c r="A15" s="76"/>
      <c r="B15" s="76"/>
      <c r="C15" s="76"/>
      <c r="D15" s="76"/>
      <c r="E15" s="76" t="s">
        <v>22</v>
      </c>
      <c r="F15" s="102">
        <v>174.86</v>
      </c>
      <c r="G15" s="102">
        <v>710.77</v>
      </c>
      <c r="H15" s="102">
        <f t="shared" ref="H15:H19" si="0">G15/F15*100-100</f>
        <v>306.479469289717</v>
      </c>
    </row>
    <row r="16" ht="24" customHeight="1" spans="1:8">
      <c r="A16" s="76"/>
      <c r="B16" s="76"/>
      <c r="C16" s="76"/>
      <c r="D16" s="76"/>
      <c r="E16" s="74" t="s">
        <v>23</v>
      </c>
      <c r="F16" s="102">
        <v>84.9</v>
      </c>
      <c r="G16" s="102">
        <v>56.07</v>
      </c>
      <c r="H16" s="102">
        <f t="shared" si="0"/>
        <v>-33.9575971731449</v>
      </c>
    </row>
    <row r="17" ht="24" customHeight="1" spans="1:8">
      <c r="A17" s="76"/>
      <c r="B17" s="76"/>
      <c r="C17" s="76"/>
      <c r="D17" s="76"/>
      <c r="E17" s="74" t="s">
        <v>24</v>
      </c>
      <c r="F17" s="161"/>
      <c r="G17" s="161"/>
      <c r="H17" s="76"/>
    </row>
    <row r="18" ht="24" customHeight="1" spans="1:8">
      <c r="A18" s="76"/>
      <c r="B18" s="76"/>
      <c r="C18" s="76"/>
      <c r="D18" s="76"/>
      <c r="E18" s="76" t="s">
        <v>25</v>
      </c>
      <c r="F18" s="102">
        <v>290.04</v>
      </c>
      <c r="G18" s="102">
        <v>483.85</v>
      </c>
      <c r="H18" s="102">
        <f t="shared" si="0"/>
        <v>66.82181768032</v>
      </c>
    </row>
    <row r="19" ht="24" customHeight="1" spans="1:8">
      <c r="A19" s="76"/>
      <c r="B19" s="76"/>
      <c r="C19" s="76"/>
      <c r="D19" s="76"/>
      <c r="E19" s="76" t="s">
        <v>26</v>
      </c>
      <c r="F19" s="102">
        <v>31.56</v>
      </c>
      <c r="G19" s="102">
        <v>32.16</v>
      </c>
      <c r="H19" s="102">
        <f t="shared" si="0"/>
        <v>1.90114068441063</v>
      </c>
    </row>
    <row r="20" ht="24" customHeight="1" spans="1:8">
      <c r="A20" s="76"/>
      <c r="B20" s="76"/>
      <c r="C20" s="76"/>
      <c r="D20" s="76"/>
      <c r="E20" s="76" t="s">
        <v>27</v>
      </c>
      <c r="F20" s="76"/>
      <c r="G20" s="76"/>
      <c r="H20" s="76"/>
    </row>
    <row r="21" ht="24" customHeight="1" spans="1:8">
      <c r="A21" s="76"/>
      <c r="B21" s="76"/>
      <c r="C21" s="76"/>
      <c r="D21" s="76"/>
      <c r="E21" s="76" t="s">
        <v>28</v>
      </c>
      <c r="F21" s="76"/>
      <c r="G21" s="76"/>
      <c r="H21" s="76"/>
    </row>
    <row r="22" ht="24" customHeight="1" spans="1:8">
      <c r="A22" s="76"/>
      <c r="B22" s="76"/>
      <c r="C22" s="76"/>
      <c r="D22" s="76"/>
      <c r="E22" s="76" t="s">
        <v>29</v>
      </c>
      <c r="F22" s="76"/>
      <c r="G22" s="76"/>
      <c r="H22" s="76"/>
    </row>
    <row r="23" ht="24" customHeight="1" spans="1:8">
      <c r="A23" s="76"/>
      <c r="B23" s="76"/>
      <c r="C23" s="76"/>
      <c r="D23" s="76"/>
      <c r="E23" s="76" t="s">
        <v>30</v>
      </c>
      <c r="F23" s="76"/>
      <c r="G23" s="76"/>
      <c r="H23" s="76"/>
    </row>
    <row r="24" ht="24" customHeight="1" spans="1:8">
      <c r="A24" s="76"/>
      <c r="B24" s="76"/>
      <c r="C24" s="76"/>
      <c r="D24" s="76"/>
      <c r="E24" s="76" t="s">
        <v>31</v>
      </c>
      <c r="F24" s="76"/>
      <c r="G24" s="76"/>
      <c r="H24" s="76"/>
    </row>
    <row r="25" ht="24" customHeight="1" spans="1:8">
      <c r="A25" s="76"/>
      <c r="B25" s="76"/>
      <c r="C25" s="76"/>
      <c r="D25" s="76"/>
      <c r="E25" s="76" t="s">
        <v>32</v>
      </c>
      <c r="F25" s="102">
        <v>87.85</v>
      </c>
      <c r="G25" s="102">
        <v>92.2</v>
      </c>
      <c r="H25" s="102">
        <f>G25/F25*100-100</f>
        <v>4.95162208309621</v>
      </c>
    </row>
    <row r="26" ht="24" customHeight="1" spans="1:8">
      <c r="A26" s="76"/>
      <c r="B26" s="76"/>
      <c r="C26" s="76"/>
      <c r="D26" s="76"/>
      <c r="E26" s="76" t="s">
        <v>33</v>
      </c>
      <c r="F26" s="76"/>
      <c r="G26" s="76"/>
      <c r="H26" s="76"/>
    </row>
    <row r="27" ht="24" customHeight="1" spans="1:8">
      <c r="A27" s="76"/>
      <c r="B27" s="76"/>
      <c r="C27" s="76"/>
      <c r="D27" s="76"/>
      <c r="E27" s="76" t="s">
        <v>34</v>
      </c>
      <c r="F27" s="76"/>
      <c r="G27" s="76"/>
      <c r="H27" s="76"/>
    </row>
    <row r="28" ht="24" customHeight="1" spans="1:8">
      <c r="A28" s="76"/>
      <c r="B28" s="76"/>
      <c r="C28" s="76"/>
      <c r="D28" s="76"/>
      <c r="E28" s="76" t="s">
        <v>35</v>
      </c>
      <c r="F28" s="101"/>
      <c r="G28" s="101"/>
      <c r="H28" s="76"/>
    </row>
    <row r="29" ht="24" customHeight="1" spans="1:8">
      <c r="A29" s="72" t="s">
        <v>36</v>
      </c>
      <c r="B29" s="72">
        <f>SUM(B8:B28)</f>
        <v>1844</v>
      </c>
      <c r="C29" s="72">
        <f>SUM(C8:C28)</f>
        <v>2601.16</v>
      </c>
      <c r="D29" s="72">
        <v>41.06</v>
      </c>
      <c r="E29" s="72" t="s">
        <v>37</v>
      </c>
      <c r="F29" s="72">
        <f>SUM(F8:F28)</f>
        <v>1844</v>
      </c>
      <c r="G29" s="72">
        <f>SUM(G8:G28)</f>
        <v>2601.16</v>
      </c>
      <c r="H29" s="72">
        <v>41.06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A7" sqref="A7:A19"/>
    </sheetView>
  </sheetViews>
  <sheetFormatPr defaultColWidth="9" defaultRowHeight="14.25"/>
  <cols>
    <col min="1" max="1" width="21.5083333333333" customWidth="1"/>
    <col min="2" max="3" width="8.75" style="26" customWidth="1"/>
    <col min="4" max="4" width="8.75" customWidth="1"/>
    <col min="8" max="8" width="6.13333333333333" customWidth="1"/>
    <col min="9" max="9" width="4.475" customWidth="1"/>
    <col min="10" max="10" width="4.775" customWidth="1"/>
    <col min="11" max="11" width="4.025" customWidth="1"/>
    <col min="12" max="12" width="4.925" customWidth="1"/>
    <col min="13" max="13" width="3.875" customWidth="1"/>
  </cols>
  <sheetData>
    <row r="1" ht="31.5" customHeight="1" spans="1:14">
      <c r="A1" s="1" t="s">
        <v>257</v>
      </c>
      <c r="B1" s="27"/>
      <c r="C1" s="28"/>
      <c r="D1" s="29"/>
      <c r="E1" s="30"/>
      <c r="F1" s="30"/>
      <c r="G1" s="30"/>
      <c r="H1" s="30"/>
      <c r="I1" s="30"/>
      <c r="J1" s="30"/>
      <c r="K1" s="30"/>
      <c r="L1" s="30"/>
      <c r="M1" s="30"/>
      <c r="N1" s="28"/>
    </row>
    <row r="2" ht="33" customHeight="1" spans="1:14">
      <c r="A2" s="31" t="s">
        <v>258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3"/>
      <c r="C3" s="33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259</v>
      </c>
      <c r="B4" s="34" t="s">
        <v>260</v>
      </c>
      <c r="C4" s="34" t="s">
        <v>261</v>
      </c>
      <c r="D4" s="34" t="s">
        <v>262</v>
      </c>
      <c r="E4" s="8" t="s">
        <v>263</v>
      </c>
      <c r="F4" s="8"/>
      <c r="G4" s="8"/>
      <c r="H4" s="8"/>
      <c r="I4" s="8"/>
      <c r="J4" s="8"/>
      <c r="K4" s="8"/>
      <c r="L4" s="8"/>
      <c r="M4" s="8"/>
      <c r="N4" s="44" t="s">
        <v>264</v>
      </c>
    </row>
    <row r="5" ht="37.5" customHeight="1" spans="1:14">
      <c r="A5" s="9"/>
      <c r="B5" s="34"/>
      <c r="C5" s="34"/>
      <c r="D5" s="34"/>
      <c r="E5" s="10" t="s">
        <v>265</v>
      </c>
      <c r="F5" s="8" t="s">
        <v>41</v>
      </c>
      <c r="G5" s="8"/>
      <c r="H5" s="8"/>
      <c r="I5" s="8"/>
      <c r="J5" s="45"/>
      <c r="K5" s="45"/>
      <c r="L5" s="23" t="s">
        <v>266</v>
      </c>
      <c r="M5" s="23" t="s">
        <v>267</v>
      </c>
      <c r="N5" s="46"/>
    </row>
    <row r="6" ht="78.75" customHeight="1" spans="1:14">
      <c r="A6" s="13"/>
      <c r="B6" s="34"/>
      <c r="C6" s="34"/>
      <c r="D6" s="34"/>
      <c r="E6" s="10"/>
      <c r="F6" s="14" t="s">
        <v>268</v>
      </c>
      <c r="G6" s="10" t="s">
        <v>269</v>
      </c>
      <c r="H6" s="10" t="s">
        <v>270</v>
      </c>
      <c r="I6" s="10" t="s">
        <v>271</v>
      </c>
      <c r="J6" s="10" t="s">
        <v>272</v>
      </c>
      <c r="K6" s="24" t="s">
        <v>273</v>
      </c>
      <c r="L6" s="25"/>
      <c r="M6" s="25"/>
      <c r="N6" s="47"/>
    </row>
    <row r="7" ht="24" customHeight="1" spans="1:14">
      <c r="A7" s="35" t="s">
        <v>274</v>
      </c>
      <c r="B7" s="36" t="s">
        <v>275</v>
      </c>
      <c r="C7" s="36" t="s">
        <v>276</v>
      </c>
      <c r="D7" s="37">
        <v>120</v>
      </c>
      <c r="E7" s="36">
        <f>F7</f>
        <v>1.7</v>
      </c>
      <c r="F7" s="36">
        <f>G7</f>
        <v>1.7</v>
      </c>
      <c r="G7" s="38">
        <v>1.7</v>
      </c>
      <c r="H7" s="36"/>
      <c r="I7" s="36"/>
      <c r="J7" s="36"/>
      <c r="K7" s="36"/>
      <c r="L7" s="36"/>
      <c r="M7" s="36"/>
      <c r="N7" s="36"/>
    </row>
    <row r="8" ht="24" customHeight="1" spans="1:14">
      <c r="A8" s="35" t="s">
        <v>277</v>
      </c>
      <c r="B8" s="39" t="s">
        <v>278</v>
      </c>
      <c r="C8" s="40" t="s">
        <v>279</v>
      </c>
      <c r="D8" s="37">
        <v>50</v>
      </c>
      <c r="E8" s="36">
        <f t="shared" ref="E8:E19" si="0">F8</f>
        <v>20</v>
      </c>
      <c r="F8" s="36">
        <f t="shared" ref="F8:F19" si="1">G8</f>
        <v>20</v>
      </c>
      <c r="G8" s="38">
        <v>20</v>
      </c>
      <c r="H8" s="41"/>
      <c r="I8" s="41"/>
      <c r="J8" s="41"/>
      <c r="K8" s="41"/>
      <c r="L8" s="41"/>
      <c r="M8" s="41"/>
      <c r="N8" s="48"/>
    </row>
    <row r="9" ht="24" customHeight="1" spans="1:14">
      <c r="A9" s="35" t="s">
        <v>280</v>
      </c>
      <c r="B9" s="36" t="s">
        <v>275</v>
      </c>
      <c r="C9" s="36" t="s">
        <v>276</v>
      </c>
      <c r="D9" s="37">
        <v>111</v>
      </c>
      <c r="E9" s="36">
        <f t="shared" si="0"/>
        <v>14.89</v>
      </c>
      <c r="F9" s="36">
        <f t="shared" si="1"/>
        <v>14.89</v>
      </c>
      <c r="G9" s="38">
        <v>14.89</v>
      </c>
      <c r="H9" s="41"/>
      <c r="I9" s="41"/>
      <c r="J9" s="41"/>
      <c r="K9" s="41"/>
      <c r="L9" s="41"/>
      <c r="M9" s="41"/>
      <c r="N9" s="48"/>
    </row>
    <row r="10" ht="24" customHeight="1" spans="1:14">
      <c r="A10" s="35" t="s">
        <v>281</v>
      </c>
      <c r="B10" s="36" t="s">
        <v>275</v>
      </c>
      <c r="C10" s="36" t="s">
        <v>276</v>
      </c>
      <c r="D10" s="37">
        <v>1</v>
      </c>
      <c r="E10" s="36">
        <f t="shared" si="0"/>
        <v>0.3</v>
      </c>
      <c r="F10" s="36">
        <f t="shared" si="1"/>
        <v>0.3</v>
      </c>
      <c r="G10" s="38">
        <v>0.3</v>
      </c>
      <c r="H10" s="41"/>
      <c r="I10" s="41"/>
      <c r="J10" s="41"/>
      <c r="K10" s="41"/>
      <c r="L10" s="41"/>
      <c r="M10" s="41"/>
      <c r="N10" s="48"/>
    </row>
    <row r="11" ht="24" customHeight="1" spans="1:14">
      <c r="A11" s="35" t="s">
        <v>282</v>
      </c>
      <c r="B11" s="39" t="s">
        <v>278</v>
      </c>
      <c r="C11" s="40" t="s">
        <v>279</v>
      </c>
      <c r="D11" s="37">
        <v>5</v>
      </c>
      <c r="E11" s="36">
        <f t="shared" si="0"/>
        <v>2</v>
      </c>
      <c r="F11" s="36">
        <f t="shared" si="1"/>
        <v>2</v>
      </c>
      <c r="G11" s="38">
        <v>2</v>
      </c>
      <c r="H11" s="41"/>
      <c r="I11" s="41"/>
      <c r="J11" s="41"/>
      <c r="K11" s="41"/>
      <c r="L11" s="41"/>
      <c r="M11" s="41"/>
      <c r="N11" s="48"/>
    </row>
    <row r="12" ht="24" customHeight="1" spans="1:14">
      <c r="A12" s="35" t="s">
        <v>283</v>
      </c>
      <c r="B12" s="39" t="s">
        <v>278</v>
      </c>
      <c r="C12" s="40" t="s">
        <v>279</v>
      </c>
      <c r="D12" s="37">
        <v>38</v>
      </c>
      <c r="E12" s="36">
        <f t="shared" si="0"/>
        <v>7.3</v>
      </c>
      <c r="F12" s="36">
        <f t="shared" si="1"/>
        <v>7.3</v>
      </c>
      <c r="G12" s="38">
        <v>7.3</v>
      </c>
      <c r="H12" s="41"/>
      <c r="I12" s="41"/>
      <c r="J12" s="41"/>
      <c r="K12" s="41"/>
      <c r="L12" s="41"/>
      <c r="M12" s="41"/>
      <c r="N12" s="48"/>
    </row>
    <row r="13" ht="24" customHeight="1" spans="1:14">
      <c r="A13" s="35" t="s">
        <v>284</v>
      </c>
      <c r="B13" s="39" t="s">
        <v>278</v>
      </c>
      <c r="C13" s="40" t="s">
        <v>279</v>
      </c>
      <c r="D13" s="37">
        <v>13</v>
      </c>
      <c r="E13" s="36">
        <f t="shared" si="0"/>
        <v>6.75</v>
      </c>
      <c r="F13" s="36">
        <f t="shared" si="1"/>
        <v>6.75</v>
      </c>
      <c r="G13" s="38">
        <v>6.75</v>
      </c>
      <c r="H13" s="41"/>
      <c r="I13" s="41"/>
      <c r="J13" s="41"/>
      <c r="K13" s="41"/>
      <c r="L13" s="41"/>
      <c r="M13" s="41"/>
      <c r="N13" s="48"/>
    </row>
    <row r="14" ht="24" customHeight="1" spans="1:14">
      <c r="A14" s="35" t="s">
        <v>285</v>
      </c>
      <c r="B14" s="39" t="s">
        <v>278</v>
      </c>
      <c r="C14" s="40" t="s">
        <v>279</v>
      </c>
      <c r="D14" s="37">
        <v>2</v>
      </c>
      <c r="E14" s="36">
        <f t="shared" si="0"/>
        <v>0.5</v>
      </c>
      <c r="F14" s="36">
        <f t="shared" si="1"/>
        <v>0.5</v>
      </c>
      <c r="G14" s="38">
        <v>0.5</v>
      </c>
      <c r="H14" s="41"/>
      <c r="I14" s="41"/>
      <c r="J14" s="41"/>
      <c r="K14" s="41"/>
      <c r="L14" s="41"/>
      <c r="M14" s="41"/>
      <c r="N14" s="48"/>
    </row>
    <row r="15" ht="24" customHeight="1" spans="1:14">
      <c r="A15" s="35" t="s">
        <v>286</v>
      </c>
      <c r="B15" s="39" t="s">
        <v>278</v>
      </c>
      <c r="C15" s="40" t="s">
        <v>279</v>
      </c>
      <c r="D15" s="37">
        <v>1</v>
      </c>
      <c r="E15" s="36">
        <f t="shared" si="0"/>
        <v>0.25</v>
      </c>
      <c r="F15" s="36">
        <f t="shared" si="1"/>
        <v>0.25</v>
      </c>
      <c r="G15" s="38">
        <v>0.25</v>
      </c>
      <c r="H15" s="41"/>
      <c r="I15" s="41"/>
      <c r="J15" s="41"/>
      <c r="K15" s="41"/>
      <c r="L15" s="41"/>
      <c r="M15" s="41"/>
      <c r="N15" s="48"/>
    </row>
    <row r="16" ht="24" customHeight="1" spans="1:14">
      <c r="A16" s="42" t="s">
        <v>287</v>
      </c>
      <c r="B16" s="39" t="s">
        <v>288</v>
      </c>
      <c r="C16" s="40" t="s">
        <v>289</v>
      </c>
      <c r="D16" s="37"/>
      <c r="E16" s="36">
        <f t="shared" si="0"/>
        <v>44.59</v>
      </c>
      <c r="F16" s="36">
        <f t="shared" si="1"/>
        <v>44.59</v>
      </c>
      <c r="G16" s="38">
        <v>44.59</v>
      </c>
      <c r="H16" s="41"/>
      <c r="I16" s="41"/>
      <c r="J16" s="41"/>
      <c r="K16" s="41"/>
      <c r="L16" s="41"/>
      <c r="M16" s="41"/>
      <c r="N16" s="48"/>
    </row>
    <row r="17" ht="24" customHeight="1" spans="1:14">
      <c r="A17" s="42" t="s">
        <v>290</v>
      </c>
      <c r="B17" s="39" t="s">
        <v>291</v>
      </c>
      <c r="C17" s="40" t="s">
        <v>289</v>
      </c>
      <c r="D17" s="37"/>
      <c r="E17" s="36">
        <f t="shared" si="0"/>
        <v>88</v>
      </c>
      <c r="F17" s="36">
        <f t="shared" si="1"/>
        <v>88</v>
      </c>
      <c r="G17" s="38">
        <v>88</v>
      </c>
      <c r="H17" s="41"/>
      <c r="I17" s="41"/>
      <c r="J17" s="41"/>
      <c r="K17" s="41"/>
      <c r="L17" s="41"/>
      <c r="M17" s="41"/>
      <c r="N17" s="48"/>
    </row>
    <row r="18" ht="24" customHeight="1" spans="1:14">
      <c r="A18" s="42" t="s">
        <v>292</v>
      </c>
      <c r="B18" s="36" t="s">
        <v>275</v>
      </c>
      <c r="C18" s="36" t="s">
        <v>276</v>
      </c>
      <c r="D18" s="37">
        <v>60</v>
      </c>
      <c r="E18" s="36">
        <f t="shared" si="0"/>
        <v>3.6</v>
      </c>
      <c r="F18" s="36">
        <f t="shared" si="1"/>
        <v>3.6</v>
      </c>
      <c r="G18" s="38">
        <v>3.6</v>
      </c>
      <c r="H18" s="41"/>
      <c r="I18" s="41"/>
      <c r="J18" s="41"/>
      <c r="K18" s="41"/>
      <c r="L18" s="41"/>
      <c r="M18" s="41"/>
      <c r="N18" s="48"/>
    </row>
    <row r="19" ht="24" customHeight="1" spans="1:14">
      <c r="A19" s="42" t="s">
        <v>293</v>
      </c>
      <c r="B19" s="39" t="s">
        <v>278</v>
      </c>
      <c r="C19" s="40" t="s">
        <v>279</v>
      </c>
      <c r="D19" s="37">
        <v>10</v>
      </c>
      <c r="E19" s="36">
        <f t="shared" si="0"/>
        <v>2</v>
      </c>
      <c r="F19" s="36">
        <f t="shared" si="1"/>
        <v>2</v>
      </c>
      <c r="G19" s="38">
        <v>2</v>
      </c>
      <c r="H19" s="41"/>
      <c r="I19" s="41"/>
      <c r="J19" s="41"/>
      <c r="K19" s="41"/>
      <c r="L19" s="41"/>
      <c r="M19" s="41"/>
      <c r="N19" s="48"/>
    </row>
    <row r="20" ht="24" customHeight="1" spans="1:14">
      <c r="A20" s="17" t="s">
        <v>195</v>
      </c>
      <c r="B20" s="43"/>
      <c r="C20" s="43"/>
      <c r="D20" s="18"/>
      <c r="E20" s="41">
        <f>SUM(E7:E19)</f>
        <v>191.88</v>
      </c>
      <c r="F20" s="41">
        <f>SUM(F7:F19)</f>
        <v>191.88</v>
      </c>
      <c r="G20" s="41">
        <f>SUM(G7:G19)</f>
        <v>191.88</v>
      </c>
      <c r="H20" s="41"/>
      <c r="I20" s="41"/>
      <c r="J20" s="41"/>
      <c r="K20" s="41"/>
      <c r="L20" s="41"/>
      <c r="M20" s="41"/>
      <c r="N20" s="48"/>
    </row>
  </sheetData>
  <mergeCells count="11">
    <mergeCell ref="A2:N2"/>
    <mergeCell ref="A3:N3"/>
    <mergeCell ref="A20:D20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156944444444444" bottom="0.275" header="0.236111111111111" footer="0.156944444444444"/>
  <pageSetup paperSize="9" scale="97" orientation="landscape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G11" sqref="G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296</v>
      </c>
      <c r="B4" s="7" t="s">
        <v>297</v>
      </c>
      <c r="C4" s="8" t="s">
        <v>263</v>
      </c>
      <c r="D4" s="8"/>
      <c r="E4" s="8"/>
      <c r="F4" s="8"/>
      <c r="G4" s="8"/>
      <c r="H4" s="8"/>
      <c r="I4" s="8"/>
      <c r="J4" s="8"/>
      <c r="K4" s="8"/>
      <c r="L4" s="7" t="s">
        <v>131</v>
      </c>
    </row>
    <row r="5" ht="25.5" customHeight="1" spans="1:12">
      <c r="A5" s="9"/>
      <c r="B5" s="9"/>
      <c r="C5" s="10" t="s">
        <v>265</v>
      </c>
      <c r="D5" s="11" t="s">
        <v>298</v>
      </c>
      <c r="E5" s="12"/>
      <c r="F5" s="12"/>
      <c r="G5" s="12"/>
      <c r="H5" s="12"/>
      <c r="I5" s="22"/>
      <c r="J5" s="23" t="s">
        <v>266</v>
      </c>
      <c r="K5" s="23" t="s">
        <v>267</v>
      </c>
      <c r="L5" s="9"/>
    </row>
    <row r="6" ht="81" customHeight="1" spans="1:12">
      <c r="A6" s="13"/>
      <c r="B6" s="13"/>
      <c r="C6" s="10"/>
      <c r="D6" s="14" t="s">
        <v>268</v>
      </c>
      <c r="E6" s="10" t="s">
        <v>269</v>
      </c>
      <c r="F6" s="10" t="s">
        <v>270</v>
      </c>
      <c r="G6" s="10" t="s">
        <v>271</v>
      </c>
      <c r="H6" s="10" t="s">
        <v>272</v>
      </c>
      <c r="I6" s="24" t="s">
        <v>299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showZeros="0" workbookViewId="0">
      <pane ySplit="5" topLeftCell="A6" activePane="bottomLeft" state="frozen"/>
      <selection/>
      <selection pane="bottomLeft" activeCell="B36" sqref="B36"/>
    </sheetView>
  </sheetViews>
  <sheetFormatPr defaultColWidth="6.875" defaultRowHeight="11.25" outlineLevelCol="6"/>
  <cols>
    <col min="1" max="1" width="20.625" style="69" customWidth="1"/>
    <col min="2" max="2" width="29.5" style="69" customWidth="1"/>
    <col min="3" max="4" width="14.625" style="152" customWidth="1"/>
    <col min="5" max="5" width="14.625" style="69" customWidth="1"/>
    <col min="6" max="6" width="12" style="69" customWidth="1"/>
    <col min="7" max="7" width="15.625" style="69" customWidth="1"/>
    <col min="8" max="16384" width="6.875" style="69"/>
  </cols>
  <sheetData>
    <row r="1" ht="16.5" customHeight="1" spans="1:7">
      <c r="A1" s="50" t="s">
        <v>38</v>
      </c>
      <c r="B1" s="52"/>
      <c r="C1" s="153"/>
      <c r="D1" s="79"/>
      <c r="E1" s="79"/>
      <c r="F1" s="79"/>
      <c r="G1" s="79"/>
    </row>
    <row r="2" ht="29.25" customHeight="1" spans="1:7">
      <c r="A2" s="70" t="s">
        <v>39</v>
      </c>
      <c r="B2" s="70"/>
      <c r="C2" s="70"/>
      <c r="D2" s="70"/>
      <c r="E2" s="70"/>
      <c r="F2" s="70"/>
      <c r="G2" s="70"/>
    </row>
    <row r="3" ht="26.25" customHeight="1" spans="1:7">
      <c r="A3" s="71"/>
      <c r="B3" s="71"/>
      <c r="C3" s="154"/>
      <c r="D3" s="154"/>
      <c r="E3" s="71"/>
      <c r="F3" s="71"/>
      <c r="G3" s="141" t="s">
        <v>2</v>
      </c>
    </row>
    <row r="4" ht="26.25" customHeight="1" spans="1:7">
      <c r="A4" s="72" t="s">
        <v>40</v>
      </c>
      <c r="B4" s="72"/>
      <c r="C4" s="155" t="s">
        <v>36</v>
      </c>
      <c r="D4" s="156" t="s">
        <v>41</v>
      </c>
      <c r="E4" s="156" t="s">
        <v>42</v>
      </c>
      <c r="F4" s="156" t="s">
        <v>43</v>
      </c>
      <c r="G4" s="155" t="s">
        <v>44</v>
      </c>
    </row>
    <row r="5" s="68" customFormat="1" ht="47.25" customHeight="1" spans="1:7">
      <c r="A5" s="72" t="s">
        <v>45</v>
      </c>
      <c r="B5" s="72" t="s">
        <v>46</v>
      </c>
      <c r="C5" s="157"/>
      <c r="D5" s="156"/>
      <c r="E5" s="156"/>
      <c r="F5" s="156"/>
      <c r="G5" s="157"/>
    </row>
    <row r="6" s="68" customFormat="1" ht="25.5" customHeight="1" spans="1:7">
      <c r="A6" s="73">
        <v>201</v>
      </c>
      <c r="B6" s="74" t="s">
        <v>47</v>
      </c>
      <c r="C6" s="102">
        <v>1226.11</v>
      </c>
      <c r="D6" s="102">
        <v>1226.11</v>
      </c>
      <c r="E6" s="81"/>
      <c r="F6" s="81"/>
      <c r="G6" s="81"/>
    </row>
    <row r="7" s="68" customFormat="1" ht="25.5" customHeight="1" spans="1:7">
      <c r="A7" s="73" t="s">
        <v>48</v>
      </c>
      <c r="B7" s="74" t="s">
        <v>49</v>
      </c>
      <c r="C7" s="102">
        <v>1226.11</v>
      </c>
      <c r="D7" s="102">
        <v>1226.11</v>
      </c>
      <c r="E7" s="81"/>
      <c r="F7" s="81"/>
      <c r="G7" s="81"/>
    </row>
    <row r="8" s="68" customFormat="1" ht="25.5" customHeight="1" spans="1:7">
      <c r="A8" s="73" t="s">
        <v>50</v>
      </c>
      <c r="B8" s="74" t="s">
        <v>51</v>
      </c>
      <c r="C8" s="111">
        <v>308.71</v>
      </c>
      <c r="D8" s="111">
        <v>308.71</v>
      </c>
      <c r="E8" s="81"/>
      <c r="F8" s="81"/>
      <c r="G8" s="81"/>
    </row>
    <row r="9" s="68" customFormat="1" ht="25.5" customHeight="1" spans="1:7">
      <c r="A9" s="73" t="s">
        <v>52</v>
      </c>
      <c r="B9" s="74" t="s">
        <v>53</v>
      </c>
      <c r="C9" s="111">
        <v>917.4</v>
      </c>
      <c r="D9" s="111">
        <v>917.4</v>
      </c>
      <c r="E9" s="81"/>
      <c r="F9" s="81"/>
      <c r="G9" s="81"/>
    </row>
    <row r="10" s="68" customFormat="1" ht="25.5" customHeight="1" spans="1:7">
      <c r="A10" s="73" t="s">
        <v>54</v>
      </c>
      <c r="B10" s="74" t="s">
        <v>55</v>
      </c>
      <c r="C10" s="111">
        <v>710.77</v>
      </c>
      <c r="D10" s="111">
        <v>710.77</v>
      </c>
      <c r="E10" s="81"/>
      <c r="F10" s="81"/>
      <c r="G10" s="81"/>
    </row>
    <row r="11" s="68" customFormat="1" ht="25.5" customHeight="1" spans="1:7">
      <c r="A11" s="73" t="s">
        <v>56</v>
      </c>
      <c r="B11" s="158" t="s">
        <v>57</v>
      </c>
      <c r="C11" s="159">
        <v>136.63</v>
      </c>
      <c r="D11" s="159">
        <v>136.63</v>
      </c>
      <c r="E11" s="82"/>
      <c r="F11" s="82"/>
      <c r="G11" s="82"/>
    </row>
    <row r="12" s="68" customFormat="1" ht="25.5" customHeight="1" spans="1:7">
      <c r="A12" s="73" t="s">
        <v>58</v>
      </c>
      <c r="B12" s="74" t="s">
        <v>59</v>
      </c>
      <c r="C12" s="159"/>
      <c r="D12" s="159"/>
      <c r="E12" s="82"/>
      <c r="F12" s="82"/>
      <c r="G12" s="82"/>
    </row>
    <row r="13" customFormat="1" ht="25.5" customHeight="1" spans="1:7">
      <c r="A13" s="73" t="s">
        <v>60</v>
      </c>
      <c r="B13" s="74" t="s">
        <v>61</v>
      </c>
      <c r="C13" s="159">
        <v>15.41</v>
      </c>
      <c r="D13" s="159">
        <v>15.41</v>
      </c>
      <c r="E13" s="82"/>
      <c r="F13" s="82"/>
      <c r="G13" s="82"/>
    </row>
    <row r="14" customFormat="1" ht="25.5" customHeight="1" spans="1:7">
      <c r="A14" s="73" t="s">
        <v>62</v>
      </c>
      <c r="B14" s="74" t="s">
        <v>63</v>
      </c>
      <c r="C14" s="111">
        <v>117.86</v>
      </c>
      <c r="D14" s="111">
        <v>117.86</v>
      </c>
      <c r="E14" s="76"/>
      <c r="F14" s="76"/>
      <c r="G14" s="76"/>
    </row>
    <row r="15" customFormat="1" ht="25.5" customHeight="1" spans="1:7">
      <c r="A15" s="73" t="s">
        <v>64</v>
      </c>
      <c r="B15" s="74" t="s">
        <v>65</v>
      </c>
      <c r="C15" s="111">
        <v>3.36</v>
      </c>
      <c r="D15" s="111">
        <v>3.36</v>
      </c>
      <c r="E15" s="76"/>
      <c r="F15" s="76"/>
      <c r="G15" s="76"/>
    </row>
    <row r="16" customFormat="1" ht="25.5" customHeight="1" spans="1:7">
      <c r="A16" s="73" t="s">
        <v>66</v>
      </c>
      <c r="B16" s="121" t="s">
        <v>67</v>
      </c>
      <c r="C16" s="111">
        <v>1.92</v>
      </c>
      <c r="D16" s="111">
        <v>1.92</v>
      </c>
      <c r="E16" s="76"/>
      <c r="F16" s="76"/>
      <c r="G16" s="76"/>
    </row>
    <row r="17" customFormat="1" ht="25.5" customHeight="1" spans="1:7">
      <c r="A17" s="73" t="s">
        <v>68</v>
      </c>
      <c r="B17" s="74" t="s">
        <v>69</v>
      </c>
      <c r="C17" s="111">
        <v>1.92</v>
      </c>
      <c r="D17" s="111">
        <v>1.92</v>
      </c>
      <c r="E17" s="76"/>
      <c r="F17" s="76"/>
      <c r="G17" s="76"/>
    </row>
    <row r="18" customFormat="1" ht="25.5" customHeight="1" spans="1:7">
      <c r="A18" s="73" t="s">
        <v>70</v>
      </c>
      <c r="B18" s="121" t="s">
        <v>71</v>
      </c>
      <c r="C18" s="111">
        <v>572.22</v>
      </c>
      <c r="D18" s="111">
        <v>572.22</v>
      </c>
      <c r="E18" s="76"/>
      <c r="F18" s="76"/>
      <c r="G18" s="76"/>
    </row>
    <row r="19" customFormat="1" ht="25.5" customHeight="1" spans="1:7">
      <c r="A19" s="73" t="s">
        <v>72</v>
      </c>
      <c r="B19" s="74" t="s">
        <v>73</v>
      </c>
      <c r="C19" s="111">
        <v>572.22</v>
      </c>
      <c r="D19" s="111">
        <v>572.22</v>
      </c>
      <c r="E19" s="76"/>
      <c r="F19" s="76"/>
      <c r="G19" s="76"/>
    </row>
    <row r="20" ht="25.5" customHeight="1" spans="1:7">
      <c r="A20" s="73" t="s">
        <v>74</v>
      </c>
      <c r="B20" s="74" t="s">
        <v>75</v>
      </c>
      <c r="C20" s="111">
        <v>56.07</v>
      </c>
      <c r="D20" s="111">
        <v>56.07</v>
      </c>
      <c r="E20" s="76"/>
      <c r="F20" s="76"/>
      <c r="G20" s="76"/>
    </row>
    <row r="21" ht="25.5" customHeight="1" spans="1:7">
      <c r="A21" s="73" t="s">
        <v>76</v>
      </c>
      <c r="B21" s="74" t="s">
        <v>77</v>
      </c>
      <c r="C21" s="111">
        <v>2.12</v>
      </c>
      <c r="D21" s="111">
        <v>2.12</v>
      </c>
      <c r="E21" s="76"/>
      <c r="F21" s="76"/>
      <c r="G21" s="76"/>
    </row>
    <row r="22" ht="25.5" customHeight="1" spans="1:7">
      <c r="A22" s="73" t="s">
        <v>78</v>
      </c>
      <c r="B22" s="74" t="s">
        <v>79</v>
      </c>
      <c r="C22" s="111">
        <v>2.12</v>
      </c>
      <c r="D22" s="111">
        <v>2.12</v>
      </c>
      <c r="E22" s="76"/>
      <c r="F22" s="76"/>
      <c r="G22" s="76"/>
    </row>
    <row r="23" ht="25.5" customHeight="1" spans="1:7">
      <c r="A23" s="73" t="s">
        <v>80</v>
      </c>
      <c r="B23" s="75" t="s">
        <v>81</v>
      </c>
      <c r="C23" s="111">
        <v>53.95</v>
      </c>
      <c r="D23" s="111">
        <v>53.95</v>
      </c>
      <c r="E23" s="76"/>
      <c r="F23" s="76"/>
      <c r="G23" s="76"/>
    </row>
    <row r="24" ht="25.5" customHeight="1" spans="1:7">
      <c r="A24" s="73" t="s">
        <v>82</v>
      </c>
      <c r="B24" s="76" t="s">
        <v>83</v>
      </c>
      <c r="C24" s="111">
        <v>13.16</v>
      </c>
      <c r="D24" s="111">
        <v>13.16</v>
      </c>
      <c r="E24" s="76"/>
      <c r="F24" s="76"/>
      <c r="G24" s="76"/>
    </row>
    <row r="25" ht="25.5" customHeight="1" spans="1:7">
      <c r="A25" s="73" t="s">
        <v>84</v>
      </c>
      <c r="B25" s="74" t="s">
        <v>85</v>
      </c>
      <c r="C25" s="111">
        <v>34.72</v>
      </c>
      <c r="D25" s="111">
        <v>34.72</v>
      </c>
      <c r="E25" s="76"/>
      <c r="F25" s="76"/>
      <c r="G25" s="76"/>
    </row>
    <row r="26" ht="25.5" customHeight="1" spans="1:7">
      <c r="A26" s="73" t="s">
        <v>86</v>
      </c>
      <c r="B26" s="76" t="s">
        <v>87</v>
      </c>
      <c r="C26" s="111">
        <v>6.07</v>
      </c>
      <c r="D26" s="111">
        <v>6.07</v>
      </c>
      <c r="E26" s="76"/>
      <c r="F26" s="76"/>
      <c r="G26" s="76"/>
    </row>
    <row r="27" ht="25.5" customHeight="1" spans="1:7">
      <c r="A27" s="73" t="s">
        <v>88</v>
      </c>
      <c r="B27" s="74" t="s">
        <v>89</v>
      </c>
      <c r="C27" s="102">
        <v>483.85</v>
      </c>
      <c r="D27" s="102">
        <v>483.85</v>
      </c>
      <c r="E27" s="76"/>
      <c r="F27" s="76"/>
      <c r="G27" s="76"/>
    </row>
    <row r="28" ht="25.5" customHeight="1" spans="1:7">
      <c r="A28" s="73" t="s">
        <v>90</v>
      </c>
      <c r="B28" s="74" t="s">
        <v>91</v>
      </c>
      <c r="C28" s="111">
        <v>345</v>
      </c>
      <c r="D28" s="111">
        <v>345</v>
      </c>
      <c r="E28" s="76"/>
      <c r="F28" s="76"/>
      <c r="G28" s="76"/>
    </row>
    <row r="29" ht="25.5" customHeight="1" spans="1:7">
      <c r="A29" s="73" t="s">
        <v>92</v>
      </c>
      <c r="B29" s="74" t="s">
        <v>93</v>
      </c>
      <c r="C29" s="111">
        <v>345</v>
      </c>
      <c r="D29" s="111">
        <v>345</v>
      </c>
      <c r="E29" s="76"/>
      <c r="F29" s="76"/>
      <c r="G29" s="76"/>
    </row>
    <row r="30" ht="25.5" customHeight="1" spans="1:7">
      <c r="A30" s="73" t="s">
        <v>94</v>
      </c>
      <c r="B30" s="74" t="s">
        <v>95</v>
      </c>
      <c r="C30" s="111">
        <v>138.85</v>
      </c>
      <c r="D30" s="111">
        <v>138.85</v>
      </c>
      <c r="E30" s="76"/>
      <c r="F30" s="76"/>
      <c r="G30" s="76"/>
    </row>
    <row r="31" ht="25.5" customHeight="1" spans="1:7">
      <c r="A31" s="73" t="s">
        <v>96</v>
      </c>
      <c r="B31" s="74" t="s">
        <v>97</v>
      </c>
      <c r="C31" s="111">
        <v>138.85</v>
      </c>
      <c r="D31" s="111">
        <v>138.85</v>
      </c>
      <c r="E31" s="76"/>
      <c r="F31" s="76"/>
      <c r="G31" s="76"/>
    </row>
    <row r="32" ht="25.5" customHeight="1" spans="1:7">
      <c r="A32" s="73" t="s">
        <v>98</v>
      </c>
      <c r="B32" s="74" t="s">
        <v>99</v>
      </c>
      <c r="C32" s="102">
        <v>32.16</v>
      </c>
      <c r="D32" s="102">
        <v>32.16</v>
      </c>
      <c r="E32" s="76"/>
      <c r="F32" s="76"/>
      <c r="G32" s="76"/>
    </row>
    <row r="33" ht="25.5" customHeight="1" spans="1:7">
      <c r="A33" s="73" t="s">
        <v>100</v>
      </c>
      <c r="B33" s="74" t="s">
        <v>101</v>
      </c>
      <c r="C33" s="111">
        <v>32.16</v>
      </c>
      <c r="D33" s="111">
        <v>32.16</v>
      </c>
      <c r="E33" s="76"/>
      <c r="F33" s="76"/>
      <c r="G33" s="76"/>
    </row>
    <row r="34" ht="25.5" customHeight="1" spans="1:7">
      <c r="A34" s="73" t="s">
        <v>102</v>
      </c>
      <c r="B34" s="74" t="s">
        <v>103</v>
      </c>
      <c r="C34" s="111">
        <v>32.16</v>
      </c>
      <c r="D34" s="111">
        <v>32.16</v>
      </c>
      <c r="E34" s="76"/>
      <c r="F34" s="76"/>
      <c r="G34" s="76"/>
    </row>
    <row r="35" ht="25.5" customHeight="1" spans="1:7">
      <c r="A35" s="73">
        <v>221</v>
      </c>
      <c r="B35" s="74" t="s">
        <v>104</v>
      </c>
      <c r="C35" s="102">
        <v>92.2</v>
      </c>
      <c r="D35" s="102">
        <v>92.2</v>
      </c>
      <c r="E35" s="76"/>
      <c r="F35" s="76"/>
      <c r="G35" s="76"/>
    </row>
    <row r="36" ht="25.5" customHeight="1" spans="1:7">
      <c r="A36" s="73" t="s">
        <v>105</v>
      </c>
      <c r="B36" s="74" t="s">
        <v>106</v>
      </c>
      <c r="C36" s="111">
        <v>92.2</v>
      </c>
      <c r="D36" s="111">
        <v>92.2</v>
      </c>
      <c r="E36" s="76"/>
      <c r="F36" s="76"/>
      <c r="G36" s="76"/>
    </row>
    <row r="37" ht="25.5" customHeight="1" spans="1:7">
      <c r="A37" s="73" t="s">
        <v>107</v>
      </c>
      <c r="B37" s="74" t="s">
        <v>108</v>
      </c>
      <c r="C37" s="111">
        <v>92.2</v>
      </c>
      <c r="D37" s="111">
        <v>92.2</v>
      </c>
      <c r="E37" s="76"/>
      <c r="F37" s="76"/>
      <c r="G37" s="76"/>
    </row>
    <row r="38" ht="25.5" customHeight="1" spans="1:7">
      <c r="A38" s="77" t="s">
        <v>109</v>
      </c>
      <c r="B38" s="78"/>
      <c r="C38" s="113">
        <v>2601.16</v>
      </c>
      <c r="D38" s="72">
        <v>2601.16</v>
      </c>
      <c r="E38" s="76"/>
      <c r="F38" s="76"/>
      <c r="G38" s="76"/>
    </row>
  </sheetData>
  <mergeCells count="8">
    <mergeCell ref="A2:G2"/>
    <mergeCell ref="A4:B4"/>
    <mergeCell ref="A38:B3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workbookViewId="0">
      <pane ySplit="6" topLeftCell="A31" activePane="bottomLeft" state="frozen"/>
      <selection/>
      <selection pane="bottomLeft" activeCell="A38" sqref="A38"/>
    </sheetView>
  </sheetViews>
  <sheetFormatPr defaultColWidth="6.875" defaultRowHeight="11.25" outlineLevelCol="4"/>
  <cols>
    <col min="1" max="1" width="19.375" style="69" customWidth="1"/>
    <col min="2" max="2" width="31.625" style="69" customWidth="1"/>
    <col min="3" max="5" width="24.125" style="137" customWidth="1"/>
    <col min="6" max="16384" width="6.875" style="69"/>
  </cols>
  <sheetData>
    <row r="1" ht="16.5" customHeight="1" spans="1:5">
      <c r="A1" s="50" t="s">
        <v>110</v>
      </c>
      <c r="B1" s="52"/>
      <c r="C1" s="138"/>
      <c r="D1" s="139"/>
      <c r="E1" s="139"/>
    </row>
    <row r="2" ht="9" customHeight="1" spans="1:5">
      <c r="A2" s="52"/>
      <c r="B2" s="52"/>
      <c r="C2" s="138"/>
      <c r="D2" s="139"/>
      <c r="E2" s="139"/>
    </row>
    <row r="3" ht="29.25" customHeight="1" spans="1:5">
      <c r="A3" s="70" t="s">
        <v>111</v>
      </c>
      <c r="B3" s="70"/>
      <c r="C3" s="140"/>
      <c r="D3" s="140"/>
      <c r="E3" s="140"/>
    </row>
    <row r="4" ht="26.25" customHeight="1" spans="1:5">
      <c r="A4" s="71"/>
      <c r="B4" s="71"/>
      <c r="C4" s="141"/>
      <c r="D4" s="141"/>
      <c r="E4" s="141" t="s">
        <v>2</v>
      </c>
    </row>
    <row r="5" ht="26.25" customHeight="1" spans="1:5">
      <c r="A5" s="112" t="s">
        <v>40</v>
      </c>
      <c r="B5" s="142"/>
      <c r="C5" s="143" t="s">
        <v>37</v>
      </c>
      <c r="D5" s="143" t="s">
        <v>112</v>
      </c>
      <c r="E5" s="143" t="s">
        <v>113</v>
      </c>
    </row>
    <row r="6" s="68" customFormat="1" ht="27.75" customHeight="1" spans="1:5">
      <c r="A6" s="72" t="s">
        <v>45</v>
      </c>
      <c r="B6" s="72" t="s">
        <v>46</v>
      </c>
      <c r="C6" s="144"/>
      <c r="D6" s="144"/>
      <c r="E6" s="144"/>
    </row>
    <row r="7" s="68" customFormat="1" ht="30" customHeight="1" spans="1:5">
      <c r="A7" s="73">
        <v>201</v>
      </c>
      <c r="B7" s="74" t="s">
        <v>47</v>
      </c>
      <c r="C7" s="145">
        <f t="shared" ref="C7:C12" si="0">D7+E7</f>
        <v>1226.11</v>
      </c>
      <c r="D7" s="145">
        <f>D8</f>
        <v>835.8</v>
      </c>
      <c r="E7" s="145">
        <f>E8</f>
        <v>390.31</v>
      </c>
    </row>
    <row r="8" s="68" customFormat="1" ht="30" customHeight="1" spans="1:5">
      <c r="A8" s="73" t="s">
        <v>48</v>
      </c>
      <c r="B8" s="74" t="s">
        <v>49</v>
      </c>
      <c r="C8" s="145">
        <f t="shared" si="0"/>
        <v>1226.11</v>
      </c>
      <c r="D8" s="145">
        <f>D9+D10</f>
        <v>835.8</v>
      </c>
      <c r="E8" s="145">
        <f>E9+E10</f>
        <v>390.31</v>
      </c>
    </row>
    <row r="9" s="68" customFormat="1" ht="30" customHeight="1" spans="1:5">
      <c r="A9" s="73" t="s">
        <v>50</v>
      </c>
      <c r="B9" s="74" t="s">
        <v>51</v>
      </c>
      <c r="C9" s="145">
        <f t="shared" si="0"/>
        <v>308.71</v>
      </c>
      <c r="D9" s="146">
        <v>258.43</v>
      </c>
      <c r="E9" s="146">
        <v>50.28</v>
      </c>
    </row>
    <row r="10" s="68" customFormat="1" ht="30" customHeight="1" spans="1:5">
      <c r="A10" s="73" t="s">
        <v>52</v>
      </c>
      <c r="B10" s="74" t="s">
        <v>53</v>
      </c>
      <c r="C10" s="145">
        <f t="shared" si="0"/>
        <v>917.4</v>
      </c>
      <c r="D10" s="146">
        <v>577.37</v>
      </c>
      <c r="E10" s="146">
        <v>340.03</v>
      </c>
    </row>
    <row r="11" customFormat="1" ht="30" customHeight="1" spans="1:5">
      <c r="A11" s="73" t="s">
        <v>54</v>
      </c>
      <c r="B11" s="74" t="s">
        <v>55</v>
      </c>
      <c r="C11" s="145">
        <f t="shared" si="0"/>
        <v>710.77</v>
      </c>
      <c r="D11" s="147">
        <f>D14+D15+D16+D18+D20</f>
        <v>138.55</v>
      </c>
      <c r="E11" s="147">
        <f>E14+E15+E16+E18+E20</f>
        <v>572.22</v>
      </c>
    </row>
    <row r="12" customFormat="1" ht="30" customHeight="1" spans="1:5">
      <c r="A12" s="73" t="s">
        <v>56</v>
      </c>
      <c r="B12" s="74" t="s">
        <v>57</v>
      </c>
      <c r="C12" s="145">
        <f t="shared" si="0"/>
        <v>136.63</v>
      </c>
      <c r="D12" s="147">
        <v>136.63</v>
      </c>
      <c r="E12" s="147"/>
    </row>
    <row r="13" customFormat="1" ht="30" customHeight="1" spans="1:5">
      <c r="A13" s="73" t="s">
        <v>58</v>
      </c>
      <c r="B13" s="74" t="s">
        <v>59</v>
      </c>
      <c r="C13" s="145"/>
      <c r="D13" s="147"/>
      <c r="E13" s="147"/>
    </row>
    <row r="14" customFormat="1" ht="30" customHeight="1" spans="1:5">
      <c r="A14" s="73" t="s">
        <v>60</v>
      </c>
      <c r="B14" s="74" t="s">
        <v>61</v>
      </c>
      <c r="C14" s="145">
        <f t="shared" ref="C14:C22" si="1">D14+E14</f>
        <v>15.41</v>
      </c>
      <c r="D14" s="148">
        <v>15.41</v>
      </c>
      <c r="E14" s="149"/>
    </row>
    <row r="15" customFormat="1" ht="30" customHeight="1" spans="1:5">
      <c r="A15" s="73" t="s">
        <v>62</v>
      </c>
      <c r="B15" s="74" t="s">
        <v>63</v>
      </c>
      <c r="C15" s="145">
        <f t="shared" si="1"/>
        <v>117.86</v>
      </c>
      <c r="D15" s="148">
        <v>117.86</v>
      </c>
      <c r="E15" s="149"/>
    </row>
    <row r="16" ht="30" customHeight="1" spans="1:5">
      <c r="A16" s="73" t="s">
        <v>64</v>
      </c>
      <c r="B16" s="74" t="s">
        <v>65</v>
      </c>
      <c r="C16" s="145">
        <f t="shared" si="1"/>
        <v>3.36</v>
      </c>
      <c r="D16" s="148">
        <v>3.36</v>
      </c>
      <c r="E16" s="149"/>
    </row>
    <row r="17" ht="30" customHeight="1" spans="1:5">
      <c r="A17" s="73" t="s">
        <v>66</v>
      </c>
      <c r="B17" s="121" t="s">
        <v>114</v>
      </c>
      <c r="C17" s="145">
        <f t="shared" si="1"/>
        <v>1.92</v>
      </c>
      <c r="D17" s="150">
        <v>1.92</v>
      </c>
      <c r="E17" s="149"/>
    </row>
    <row r="18" ht="30" customHeight="1" spans="1:5">
      <c r="A18" s="73" t="s">
        <v>68</v>
      </c>
      <c r="B18" s="74" t="s">
        <v>69</v>
      </c>
      <c r="C18" s="145">
        <f t="shared" si="1"/>
        <v>1.92</v>
      </c>
      <c r="D18" s="123">
        <v>1.92</v>
      </c>
      <c r="E18" s="149"/>
    </row>
    <row r="19" ht="30" customHeight="1" spans="1:5">
      <c r="A19" s="73" t="s">
        <v>70</v>
      </c>
      <c r="B19" s="121" t="s">
        <v>71</v>
      </c>
      <c r="C19" s="145">
        <f t="shared" si="1"/>
        <v>572.22</v>
      </c>
      <c r="D19" s="149"/>
      <c r="E19" s="149">
        <v>572.22</v>
      </c>
    </row>
    <row r="20" ht="30" customHeight="1" spans="1:5">
      <c r="A20" s="73" t="s">
        <v>72</v>
      </c>
      <c r="B20" s="74" t="s">
        <v>73</v>
      </c>
      <c r="C20" s="145">
        <f t="shared" si="1"/>
        <v>572.22</v>
      </c>
      <c r="D20" s="149"/>
      <c r="E20" s="148">
        <v>572.22</v>
      </c>
    </row>
    <row r="21" ht="30" customHeight="1" spans="1:5">
      <c r="A21" s="73" t="s">
        <v>74</v>
      </c>
      <c r="B21" s="74" t="s">
        <v>75</v>
      </c>
      <c r="C21" s="145">
        <f t="shared" si="1"/>
        <v>56.07</v>
      </c>
      <c r="D21" s="149">
        <f>D23+D25+D26+D27</f>
        <v>53.95</v>
      </c>
      <c r="E21" s="149">
        <f>E23+E25+E26+E27</f>
        <v>2.12</v>
      </c>
    </row>
    <row r="22" ht="30" customHeight="1" spans="1:5">
      <c r="A22" s="73" t="s">
        <v>76</v>
      </c>
      <c r="B22" s="74" t="s">
        <v>77</v>
      </c>
      <c r="C22" s="145">
        <f t="shared" si="1"/>
        <v>2.12</v>
      </c>
      <c r="D22" s="149"/>
      <c r="E22" s="149">
        <v>2.12</v>
      </c>
    </row>
    <row r="23" ht="30" customHeight="1" spans="1:5">
      <c r="A23" s="73" t="s">
        <v>78</v>
      </c>
      <c r="B23" s="74" t="s">
        <v>79</v>
      </c>
      <c r="C23" s="81">
        <v>2.12</v>
      </c>
      <c r="D23" s="149"/>
      <c r="E23" s="148">
        <v>2.12</v>
      </c>
    </row>
    <row r="24" ht="30" customHeight="1" spans="1:5">
      <c r="A24" s="73" t="s">
        <v>80</v>
      </c>
      <c r="B24" s="74" t="s">
        <v>81</v>
      </c>
      <c r="C24" s="81">
        <v>53.95</v>
      </c>
      <c r="D24" s="149">
        <f>D25+D26+D27</f>
        <v>53.95</v>
      </c>
      <c r="E24" s="149"/>
    </row>
    <row r="25" ht="30" customHeight="1" spans="1:5">
      <c r="A25" s="73" t="s">
        <v>82</v>
      </c>
      <c r="B25" s="74" t="s">
        <v>83</v>
      </c>
      <c r="C25" s="81">
        <v>13.16</v>
      </c>
      <c r="D25" s="148">
        <v>13.16</v>
      </c>
      <c r="E25" s="149"/>
    </row>
    <row r="26" ht="30" customHeight="1" spans="1:5">
      <c r="A26" s="73" t="s">
        <v>84</v>
      </c>
      <c r="B26" s="74" t="s">
        <v>115</v>
      </c>
      <c r="C26" s="81">
        <v>34.72</v>
      </c>
      <c r="D26" s="148">
        <v>34.72</v>
      </c>
      <c r="E26" s="149"/>
    </row>
    <row r="27" ht="30" customHeight="1" spans="1:5">
      <c r="A27" s="73" t="s">
        <v>86</v>
      </c>
      <c r="B27" s="74" t="s">
        <v>87</v>
      </c>
      <c r="C27" s="81">
        <v>6.07</v>
      </c>
      <c r="D27" s="148">
        <v>6.07</v>
      </c>
      <c r="E27" s="149"/>
    </row>
    <row r="28" ht="30" customHeight="1" spans="1:5">
      <c r="A28" s="73" t="s">
        <v>88</v>
      </c>
      <c r="B28" s="74" t="s">
        <v>89</v>
      </c>
      <c r="C28" s="151">
        <v>483.85</v>
      </c>
      <c r="D28" s="149">
        <v>6.48</v>
      </c>
      <c r="E28" s="149">
        <v>477.37</v>
      </c>
    </row>
    <row r="29" ht="30" customHeight="1" spans="1:5">
      <c r="A29" s="73" t="s">
        <v>90</v>
      </c>
      <c r="B29" s="74" t="s">
        <v>91</v>
      </c>
      <c r="C29" s="81">
        <v>345</v>
      </c>
      <c r="D29" s="149"/>
      <c r="E29" s="149">
        <v>345</v>
      </c>
    </row>
    <row r="30" ht="30" customHeight="1" spans="1:5">
      <c r="A30" s="73" t="s">
        <v>92</v>
      </c>
      <c r="B30" s="74" t="s">
        <v>93</v>
      </c>
      <c r="C30" s="81">
        <v>345</v>
      </c>
      <c r="D30" s="149"/>
      <c r="E30" s="149">
        <v>345</v>
      </c>
    </row>
    <row r="31" ht="30" customHeight="1" spans="1:5">
      <c r="A31" s="73" t="s">
        <v>94</v>
      </c>
      <c r="B31" s="74" t="s">
        <v>95</v>
      </c>
      <c r="C31" s="81">
        <v>138.85</v>
      </c>
      <c r="D31" s="148">
        <v>6.48</v>
      </c>
      <c r="E31" s="148">
        <v>132.37</v>
      </c>
    </row>
    <row r="32" ht="30" customHeight="1" spans="1:5">
      <c r="A32" s="73" t="s">
        <v>96</v>
      </c>
      <c r="B32" s="74" t="s">
        <v>97</v>
      </c>
      <c r="C32" s="81">
        <v>138.85</v>
      </c>
      <c r="D32" s="148">
        <v>6.48</v>
      </c>
      <c r="E32" s="148">
        <v>132.37</v>
      </c>
    </row>
    <row r="33" ht="30" customHeight="1" spans="1:5">
      <c r="A33" s="73" t="s">
        <v>98</v>
      </c>
      <c r="B33" s="74" t="s">
        <v>99</v>
      </c>
      <c r="C33" s="151">
        <v>32.16</v>
      </c>
      <c r="D33" s="149"/>
      <c r="E33" s="149">
        <v>32.16</v>
      </c>
    </row>
    <row r="34" ht="30" customHeight="1" spans="1:5">
      <c r="A34" s="73" t="s">
        <v>100</v>
      </c>
      <c r="B34" s="74" t="s">
        <v>101</v>
      </c>
      <c r="C34" s="81">
        <v>32.16</v>
      </c>
      <c r="D34" s="149"/>
      <c r="E34" s="149">
        <v>32.16</v>
      </c>
    </row>
    <row r="35" ht="30" customHeight="1" spans="1:5">
      <c r="A35" s="73" t="s">
        <v>102</v>
      </c>
      <c r="B35" s="74" t="s">
        <v>103</v>
      </c>
      <c r="C35" s="81">
        <v>32.16</v>
      </c>
      <c r="D35" s="149"/>
      <c r="E35" s="149">
        <v>32.16</v>
      </c>
    </row>
    <row r="36" ht="30" customHeight="1" spans="1:5">
      <c r="A36" s="73">
        <v>221</v>
      </c>
      <c r="B36" s="74" t="s">
        <v>104</v>
      </c>
      <c r="C36" s="151">
        <v>92.2</v>
      </c>
      <c r="D36" s="149">
        <v>92.2</v>
      </c>
      <c r="E36" s="149"/>
    </row>
    <row r="37" ht="30" customHeight="1" spans="1:5">
      <c r="A37" s="73" t="s">
        <v>105</v>
      </c>
      <c r="B37" s="74" t="s">
        <v>106</v>
      </c>
      <c r="C37" s="81">
        <v>92.2</v>
      </c>
      <c r="D37" s="149">
        <v>92.2</v>
      </c>
      <c r="E37" s="149"/>
    </row>
    <row r="38" ht="30" customHeight="1" spans="1:5">
      <c r="A38" s="73" t="s">
        <v>107</v>
      </c>
      <c r="B38" s="74" t="s">
        <v>108</v>
      </c>
      <c r="C38" s="81">
        <v>92.2</v>
      </c>
      <c r="D38" s="149">
        <v>92.2</v>
      </c>
      <c r="E38" s="149"/>
    </row>
    <row r="39" ht="30" customHeight="1" spans="1:5">
      <c r="A39" s="77" t="s">
        <v>109</v>
      </c>
      <c r="B39" s="78"/>
      <c r="C39" s="145">
        <f>C36+C33+C28+C21+C11+C7</f>
        <v>2601.16</v>
      </c>
      <c r="D39" s="145">
        <f>D36+D33+D28+D21+D11+D7</f>
        <v>1126.98</v>
      </c>
      <c r="E39" s="145">
        <f>E36+E33+E28+E21+E11+E7</f>
        <v>1474.18</v>
      </c>
    </row>
  </sheetData>
  <mergeCells count="6">
    <mergeCell ref="A3:E3"/>
    <mergeCell ref="A5:B5"/>
    <mergeCell ref="A39:B39"/>
    <mergeCell ref="C5:C6"/>
    <mergeCell ref="D5:D6"/>
    <mergeCell ref="E5:E6"/>
  </mergeCells>
  <printOptions horizontalCentered="1"/>
  <pageMargins left="0.590277777777778" right="0.590277777777778" top="0.432638888888889" bottom="0.314583333333333" header="0.314583333333333" footer="0.156944444444444"/>
  <pageSetup paperSize="9" fitToHeight="5" orientation="landscape"/>
  <headerFooter alignWithMargins="0" scaleWithDoc="0"/>
  <ignoredErrors>
    <ignoredError sqref="D8:E8 D9:E10 D7:E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pane ySplit="7" topLeftCell="A8" activePane="bottomLeft" state="frozen"/>
      <selection/>
      <selection pane="bottomLeft" activeCell="A8" sqref="$A8:$XFD8"/>
    </sheetView>
  </sheetViews>
  <sheetFormatPr defaultColWidth="6.875" defaultRowHeight="11.25" outlineLevelCol="5"/>
  <cols>
    <col min="1" max="1" width="28.125" style="69" customWidth="1"/>
    <col min="2" max="2" width="14.875" style="69" customWidth="1"/>
    <col min="3" max="3" width="30.375" style="69" customWidth="1"/>
    <col min="4" max="4" width="15.375" style="69" customWidth="1"/>
    <col min="5" max="6" width="17.125" style="69" customWidth="1"/>
    <col min="7" max="16384" width="6.875" style="69"/>
  </cols>
  <sheetData>
    <row r="1" ht="16.5" customHeight="1" spans="1:6">
      <c r="A1" s="71" t="s">
        <v>116</v>
      </c>
      <c r="B1" s="133"/>
      <c r="C1" s="133"/>
      <c r="D1" s="133"/>
      <c r="E1" s="133"/>
      <c r="F1" s="134"/>
    </row>
    <row r="2" ht="18.75" customHeight="1" spans="1:6">
      <c r="A2" s="135"/>
      <c r="B2" s="133"/>
      <c r="C2" s="133"/>
      <c r="D2" s="133"/>
      <c r="E2" s="133"/>
      <c r="F2" s="134"/>
    </row>
    <row r="3" ht="21" customHeight="1" spans="1:6">
      <c r="A3" s="85" t="s">
        <v>117</v>
      </c>
      <c r="B3" s="85"/>
      <c r="C3" s="85"/>
      <c r="D3" s="85"/>
      <c r="E3" s="85"/>
      <c r="F3" s="85"/>
    </row>
    <row r="4" ht="14.25" customHeight="1" spans="1:6">
      <c r="A4" s="136"/>
      <c r="B4" s="136"/>
      <c r="C4" s="136"/>
      <c r="D4" s="136"/>
      <c r="E4" s="136"/>
      <c r="F4" s="87" t="s">
        <v>2</v>
      </c>
    </row>
    <row r="5" ht="24" customHeight="1" spans="1:6">
      <c r="A5" s="162" t="s">
        <v>3</v>
      </c>
      <c r="B5" s="72"/>
      <c r="C5" s="162" t="s">
        <v>4</v>
      </c>
      <c r="D5" s="72"/>
      <c r="E5" s="72"/>
      <c r="F5" s="72"/>
    </row>
    <row r="6" ht="24" customHeight="1" spans="1:6">
      <c r="A6" s="162" t="s">
        <v>5</v>
      </c>
      <c r="B6" s="162" t="s">
        <v>6</v>
      </c>
      <c r="C6" s="72" t="s">
        <v>40</v>
      </c>
      <c r="D6" s="72" t="s">
        <v>6</v>
      </c>
      <c r="E6" s="72"/>
      <c r="F6" s="72"/>
    </row>
    <row r="7" ht="24" customHeight="1" spans="1:6">
      <c r="A7" s="72"/>
      <c r="B7" s="72"/>
      <c r="C7" s="72"/>
      <c r="D7" s="72" t="s">
        <v>118</v>
      </c>
      <c r="E7" s="72" t="s">
        <v>41</v>
      </c>
      <c r="F7" s="72" t="s">
        <v>119</v>
      </c>
    </row>
    <row r="8" ht="28.5" customHeight="1" spans="1:6">
      <c r="A8" s="76" t="s">
        <v>11</v>
      </c>
      <c r="B8" s="102">
        <v>2601.16</v>
      </c>
      <c r="C8" s="74" t="s">
        <v>12</v>
      </c>
      <c r="D8" s="102">
        <v>1226.11</v>
      </c>
      <c r="E8" s="102">
        <v>1226.11</v>
      </c>
      <c r="F8" s="81"/>
    </row>
    <row r="9" ht="28.5" customHeight="1" spans="1:6">
      <c r="A9" s="76" t="s">
        <v>13</v>
      </c>
      <c r="B9" s="81"/>
      <c r="C9" s="74" t="s">
        <v>14</v>
      </c>
      <c r="D9" s="74"/>
      <c r="E9" s="74"/>
      <c r="F9" s="81"/>
    </row>
    <row r="10" ht="28.5" customHeight="1" spans="1:6">
      <c r="A10" s="76"/>
      <c r="B10" s="76"/>
      <c r="C10" s="74" t="s">
        <v>16</v>
      </c>
      <c r="D10" s="74"/>
      <c r="E10" s="74"/>
      <c r="F10" s="81"/>
    </row>
    <row r="11" ht="28.5" customHeight="1" spans="1:6">
      <c r="A11" s="76"/>
      <c r="B11" s="76"/>
      <c r="C11" s="76" t="s">
        <v>18</v>
      </c>
      <c r="D11" s="76"/>
      <c r="E11" s="76"/>
      <c r="F11" s="81"/>
    </row>
    <row r="12" ht="28.5" customHeight="1" spans="1:6">
      <c r="A12" s="76"/>
      <c r="B12" s="76"/>
      <c r="C12" s="74" t="s">
        <v>19</v>
      </c>
      <c r="D12" s="74"/>
      <c r="E12" s="74"/>
      <c r="F12" s="81"/>
    </row>
    <row r="13" ht="28.5" customHeight="1" spans="1:6">
      <c r="A13" s="76"/>
      <c r="B13" s="76"/>
      <c r="C13" s="74" t="s">
        <v>20</v>
      </c>
      <c r="D13" s="74"/>
      <c r="E13" s="74"/>
      <c r="F13" s="81"/>
    </row>
    <row r="14" ht="28.5" customHeight="1" spans="1:6">
      <c r="A14" s="76"/>
      <c r="B14" s="76"/>
      <c r="C14" s="76" t="s">
        <v>21</v>
      </c>
      <c r="D14" s="76"/>
      <c r="E14" s="76"/>
      <c r="F14" s="76"/>
    </row>
    <row r="15" ht="28.5" customHeight="1" spans="1:6">
      <c r="A15" s="76"/>
      <c r="B15" s="76"/>
      <c r="C15" s="76" t="s">
        <v>22</v>
      </c>
      <c r="D15" s="102">
        <v>710.77</v>
      </c>
      <c r="E15" s="102">
        <v>710.77</v>
      </c>
      <c r="F15" s="76"/>
    </row>
    <row r="16" ht="28.5" customHeight="1" spans="1:6">
      <c r="A16" s="76"/>
      <c r="B16" s="76"/>
      <c r="C16" s="74" t="s">
        <v>23</v>
      </c>
      <c r="D16" s="102">
        <v>56.07</v>
      </c>
      <c r="E16" s="102">
        <v>56.07</v>
      </c>
      <c r="F16" s="76"/>
    </row>
    <row r="17" ht="28.5" customHeight="1" spans="1:6">
      <c r="A17" s="76"/>
      <c r="B17" s="76"/>
      <c r="C17" s="74" t="s">
        <v>24</v>
      </c>
      <c r="D17" s="74"/>
      <c r="E17" s="74"/>
      <c r="F17" s="76"/>
    </row>
    <row r="18" ht="28.5" customHeight="1" spans="1:6">
      <c r="A18" s="76"/>
      <c r="B18" s="76"/>
      <c r="C18" s="76" t="s">
        <v>25</v>
      </c>
      <c r="D18" s="102">
        <v>483.85</v>
      </c>
      <c r="E18" s="102">
        <v>483.85</v>
      </c>
      <c r="F18" s="76"/>
    </row>
    <row r="19" ht="28.5" customHeight="1" spans="1:6">
      <c r="A19" s="76"/>
      <c r="B19" s="76"/>
      <c r="C19" s="76" t="s">
        <v>26</v>
      </c>
      <c r="D19" s="102">
        <v>32.16</v>
      </c>
      <c r="E19" s="102">
        <v>32.16</v>
      </c>
      <c r="F19" s="76"/>
    </row>
    <row r="20" ht="28.5" customHeight="1" spans="1:6">
      <c r="A20" s="76"/>
      <c r="B20" s="76"/>
      <c r="C20" s="76" t="s">
        <v>27</v>
      </c>
      <c r="D20" s="76"/>
      <c r="E20" s="76"/>
      <c r="F20" s="76"/>
    </row>
    <row r="21" ht="28.5" customHeight="1" spans="1:6">
      <c r="A21" s="76"/>
      <c r="B21" s="76"/>
      <c r="C21" s="76" t="s">
        <v>120</v>
      </c>
      <c r="D21" s="76"/>
      <c r="E21" s="76"/>
      <c r="F21" s="76"/>
    </row>
    <row r="22" ht="28.5" customHeight="1" spans="1:6">
      <c r="A22" s="76"/>
      <c r="B22" s="76"/>
      <c r="C22" s="76" t="s">
        <v>29</v>
      </c>
      <c r="D22" s="76"/>
      <c r="E22" s="76"/>
      <c r="F22" s="76"/>
    </row>
    <row r="23" ht="28.5" customHeight="1" spans="1:6">
      <c r="A23" s="76"/>
      <c r="B23" s="76"/>
      <c r="C23" s="76" t="s">
        <v>30</v>
      </c>
      <c r="D23" s="76"/>
      <c r="E23" s="76"/>
      <c r="F23" s="76"/>
    </row>
    <row r="24" ht="28.5" customHeight="1" spans="1:6">
      <c r="A24" s="76"/>
      <c r="B24" s="76"/>
      <c r="C24" s="76" t="s">
        <v>31</v>
      </c>
      <c r="D24" s="76"/>
      <c r="E24" s="76"/>
      <c r="F24" s="76"/>
    </row>
    <row r="25" ht="28.5" customHeight="1" spans="1:6">
      <c r="A25" s="76"/>
      <c r="B25" s="76"/>
      <c r="C25" s="76" t="s">
        <v>32</v>
      </c>
      <c r="D25" s="102">
        <v>92.2</v>
      </c>
      <c r="E25" s="102">
        <v>92.2</v>
      </c>
      <c r="F25" s="76"/>
    </row>
    <row r="26" ht="28.5" customHeight="1" spans="1:6">
      <c r="A26" s="76"/>
      <c r="B26" s="76"/>
      <c r="C26" s="76" t="s">
        <v>33</v>
      </c>
      <c r="D26" s="76"/>
      <c r="E26" s="76"/>
      <c r="F26" s="76"/>
    </row>
    <row r="27" ht="28.5" customHeight="1" spans="1:6">
      <c r="A27" s="76"/>
      <c r="B27" s="76"/>
      <c r="C27" s="76" t="s">
        <v>34</v>
      </c>
      <c r="D27" s="76"/>
      <c r="E27" s="76"/>
      <c r="F27" s="76"/>
    </row>
    <row r="28" ht="28.5" customHeight="1" spans="1:6">
      <c r="A28" s="76"/>
      <c r="B28" s="76"/>
      <c r="C28" s="76" t="s">
        <v>35</v>
      </c>
      <c r="D28" s="76"/>
      <c r="E28" s="76"/>
      <c r="F28" s="76"/>
    </row>
    <row r="29" ht="28.5" customHeight="1" spans="1:6">
      <c r="A29" s="72" t="s">
        <v>36</v>
      </c>
      <c r="B29" s="102">
        <v>2601.16</v>
      </c>
      <c r="C29" s="72" t="s">
        <v>37</v>
      </c>
      <c r="D29" s="72">
        <f>SUM(D8:D28)</f>
        <v>2601.16</v>
      </c>
      <c r="E29" s="72">
        <f>SUM(E8:E28)</f>
        <v>2601.16</v>
      </c>
      <c r="F29" s="7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showGridLines="0" showZeros="0" workbookViewId="0">
      <pane ySplit="6" topLeftCell="A31" activePane="bottomLeft" state="frozen"/>
      <selection/>
      <selection pane="bottomLeft" activeCell="B38" sqref="B38"/>
    </sheetView>
  </sheetViews>
  <sheetFormatPr defaultColWidth="6.875" defaultRowHeight="11.25"/>
  <cols>
    <col min="1" max="1" width="18" style="69" customWidth="1"/>
    <col min="2" max="2" width="37.875" style="69" customWidth="1"/>
    <col min="3" max="6" width="10" style="105" customWidth="1"/>
    <col min="7" max="8" width="10" style="69" customWidth="1"/>
    <col min="9" max="9" width="10.875" style="105" customWidth="1"/>
    <col min="10" max="11" width="10.875" style="69" customWidth="1"/>
    <col min="12" max="12" width="15.25" style="106" customWidth="1"/>
    <col min="13" max="13" width="30.25" style="106" customWidth="1"/>
    <col min="14" max="14" width="6.875" style="106"/>
    <col min="15" max="15" width="8.75" style="106" customWidth="1"/>
    <col min="16" max="16" width="10.25" style="106" customWidth="1"/>
    <col min="17" max="17" width="9.75" style="106" customWidth="1"/>
    <col min="18" max="18" width="6.875" style="106"/>
    <col min="19" max="16384" width="6.875" style="69"/>
  </cols>
  <sheetData>
    <row r="1" ht="16.5" customHeight="1" spans="1:11">
      <c r="A1" s="50" t="s">
        <v>121</v>
      </c>
      <c r="B1" s="52"/>
      <c r="C1" s="107"/>
      <c r="D1" s="107"/>
      <c r="E1" s="107"/>
      <c r="F1" s="107"/>
      <c r="G1" s="52"/>
      <c r="H1" s="52"/>
      <c r="I1" s="126"/>
      <c r="J1" s="79"/>
      <c r="K1" s="79"/>
    </row>
    <row r="2" ht="16.5" customHeight="1" spans="1:11">
      <c r="A2" s="52"/>
      <c r="B2" s="52"/>
      <c r="C2" s="107"/>
      <c r="D2" s="107"/>
      <c r="E2" s="107"/>
      <c r="F2" s="107"/>
      <c r="G2" s="52"/>
      <c r="H2" s="52"/>
      <c r="I2" s="126"/>
      <c r="J2" s="79"/>
      <c r="K2" s="79"/>
    </row>
    <row r="3" ht="29.25" customHeight="1" spans="1:11">
      <c r="A3" s="70" t="s">
        <v>122</v>
      </c>
      <c r="B3" s="70"/>
      <c r="C3" s="108"/>
      <c r="D3" s="108"/>
      <c r="E3" s="108"/>
      <c r="F3" s="108"/>
      <c r="G3" s="70"/>
      <c r="H3" s="70"/>
      <c r="I3" s="108"/>
      <c r="J3" s="70"/>
      <c r="K3" s="70"/>
    </row>
    <row r="4" ht="26.25" customHeight="1" spans="1:11">
      <c r="A4" s="109"/>
      <c r="B4" s="109"/>
      <c r="C4" s="110"/>
      <c r="D4" s="110"/>
      <c r="E4" s="110"/>
      <c r="F4" s="110"/>
      <c r="G4" s="109"/>
      <c r="H4" s="109"/>
      <c r="I4" s="110"/>
      <c r="J4" s="80" t="s">
        <v>2</v>
      </c>
      <c r="K4" s="80"/>
    </row>
    <row r="5" ht="26.25" customHeight="1" spans="1:11">
      <c r="A5" s="72" t="s">
        <v>40</v>
      </c>
      <c r="B5" s="72"/>
      <c r="C5" s="111" t="s">
        <v>123</v>
      </c>
      <c r="D5" s="111"/>
      <c r="E5" s="111"/>
      <c r="F5" s="111" t="s">
        <v>124</v>
      </c>
      <c r="G5" s="72"/>
      <c r="H5" s="112"/>
      <c r="I5" s="111" t="s">
        <v>125</v>
      </c>
      <c r="J5" s="72"/>
      <c r="K5" s="72"/>
    </row>
    <row r="6" s="68" customFormat="1" ht="30.75" customHeight="1" spans="1:18">
      <c r="A6" s="72" t="s">
        <v>45</v>
      </c>
      <c r="B6" s="72" t="s">
        <v>46</v>
      </c>
      <c r="C6" s="111" t="s">
        <v>126</v>
      </c>
      <c r="D6" s="111" t="s">
        <v>112</v>
      </c>
      <c r="E6" s="111" t="s">
        <v>113</v>
      </c>
      <c r="F6" s="111" t="s">
        <v>126</v>
      </c>
      <c r="G6" s="72" t="s">
        <v>112</v>
      </c>
      <c r="H6" s="112" t="s">
        <v>113</v>
      </c>
      <c r="I6" s="111" t="s">
        <v>126</v>
      </c>
      <c r="J6" s="72" t="s">
        <v>112</v>
      </c>
      <c r="K6" s="72" t="s">
        <v>113</v>
      </c>
      <c r="L6" s="127"/>
      <c r="M6" s="127"/>
      <c r="N6" s="127"/>
      <c r="O6" s="127"/>
      <c r="P6" s="127"/>
      <c r="Q6" s="127"/>
      <c r="R6" s="127"/>
    </row>
    <row r="7" s="68" customFormat="1" ht="30.75" customHeight="1" spans="1:18">
      <c r="A7" s="73">
        <v>201</v>
      </c>
      <c r="B7" s="74" t="s">
        <v>47</v>
      </c>
      <c r="C7" s="111">
        <f>D7+E7</f>
        <v>1174.79</v>
      </c>
      <c r="D7" s="111">
        <v>1016.03</v>
      </c>
      <c r="E7" s="111">
        <v>158.76</v>
      </c>
      <c r="F7" s="113">
        <f t="shared" ref="F7:F19" si="0">G7+H7</f>
        <v>1226.11</v>
      </c>
      <c r="G7" s="114">
        <f>G8</f>
        <v>835.8</v>
      </c>
      <c r="H7" s="115">
        <f>H8</f>
        <v>390.31</v>
      </c>
      <c r="I7" s="111">
        <f>(F7-C7)/C7*100</f>
        <v>4.36844031699282</v>
      </c>
      <c r="J7" s="111">
        <f>(G7-D7)/D7*100</f>
        <v>-17.7386494493273</v>
      </c>
      <c r="K7" s="111">
        <f>(H7-E7)/E7*100</f>
        <v>145.84908037289</v>
      </c>
      <c r="L7" s="128"/>
      <c r="M7" s="50"/>
      <c r="N7" s="127"/>
      <c r="O7" s="129"/>
      <c r="P7" s="129"/>
      <c r="Q7" s="129"/>
      <c r="R7" s="127"/>
    </row>
    <row r="8" s="68" customFormat="1" ht="30.75" customHeight="1" spans="1:18">
      <c r="A8" s="73" t="s">
        <v>48</v>
      </c>
      <c r="B8" s="74" t="s">
        <v>49</v>
      </c>
      <c r="C8" s="111">
        <f t="shared" ref="C8:C18" si="1">D8+E8</f>
        <v>1174.79</v>
      </c>
      <c r="D8" s="111">
        <v>1016.03</v>
      </c>
      <c r="E8" s="111">
        <v>158.76</v>
      </c>
      <c r="F8" s="113">
        <f t="shared" si="0"/>
        <v>1226.11</v>
      </c>
      <c r="G8" s="114">
        <f>G9+G10</f>
        <v>835.8</v>
      </c>
      <c r="H8" s="115">
        <f>H9+H10</f>
        <v>390.31</v>
      </c>
      <c r="I8" s="111">
        <f>(F8-C8)/C8*100</f>
        <v>4.36844031699282</v>
      </c>
      <c r="J8" s="111">
        <f>(G8-D8)/D8*100</f>
        <v>-17.7386494493273</v>
      </c>
      <c r="K8" s="111">
        <f>(H8-E8)/E8*100</f>
        <v>145.84908037289</v>
      </c>
      <c r="L8" s="128"/>
      <c r="M8" s="50"/>
      <c r="N8" s="127"/>
      <c r="O8" s="129"/>
      <c r="P8" s="129"/>
      <c r="Q8" s="129"/>
      <c r="R8" s="127"/>
    </row>
    <row r="9" s="68" customFormat="1" ht="30.75" customHeight="1" spans="1:18">
      <c r="A9" s="73" t="s">
        <v>50</v>
      </c>
      <c r="B9" s="74" t="s">
        <v>51</v>
      </c>
      <c r="C9" s="111">
        <f t="shared" si="1"/>
        <v>406.04</v>
      </c>
      <c r="D9" s="111">
        <v>335.54</v>
      </c>
      <c r="E9" s="111">
        <v>70.5</v>
      </c>
      <c r="F9" s="113">
        <f t="shared" si="0"/>
        <v>308.71</v>
      </c>
      <c r="G9" s="116">
        <v>258.43</v>
      </c>
      <c r="H9" s="117">
        <v>50.28</v>
      </c>
      <c r="I9" s="111">
        <f>(F9-C9)/C9*100</f>
        <v>-23.9705447739139</v>
      </c>
      <c r="J9" s="111">
        <f>(G9-D9)/D9*100</f>
        <v>-22.980866662693</v>
      </c>
      <c r="K9" s="111">
        <f>(H9-E9)/E9*100</f>
        <v>-28.6808510638298</v>
      </c>
      <c r="L9" s="128"/>
      <c r="M9" s="50"/>
      <c r="N9" s="127"/>
      <c r="O9" s="129"/>
      <c r="P9" s="129"/>
      <c r="Q9" s="129"/>
      <c r="R9" s="127"/>
    </row>
    <row r="10" s="68" customFormat="1" ht="30.75" customHeight="1" spans="1:18">
      <c r="A10" s="73" t="s">
        <v>52</v>
      </c>
      <c r="B10" s="74" t="s">
        <v>53</v>
      </c>
      <c r="C10" s="111">
        <f t="shared" si="1"/>
        <v>768.75</v>
      </c>
      <c r="D10" s="111">
        <v>680.49</v>
      </c>
      <c r="E10" s="111">
        <v>88.26</v>
      </c>
      <c r="F10" s="113">
        <f t="shared" si="0"/>
        <v>917.4</v>
      </c>
      <c r="G10" s="116">
        <v>577.37</v>
      </c>
      <c r="H10" s="117">
        <v>340.03</v>
      </c>
      <c r="I10" s="111">
        <f>(F10-C10)/C10*100</f>
        <v>19.3365853658537</v>
      </c>
      <c r="J10" s="111">
        <f>(G10-D10)/D10*100</f>
        <v>-15.1537862422666</v>
      </c>
      <c r="K10" s="111">
        <f>(H10-E10)/E10*100</f>
        <v>285.259460684342</v>
      </c>
      <c r="L10" s="128"/>
      <c r="M10" s="50"/>
      <c r="N10" s="127"/>
      <c r="O10" s="129"/>
      <c r="P10" s="129"/>
      <c r="Q10" s="129"/>
      <c r="R10" s="127"/>
    </row>
    <row r="11" s="68" customFormat="1" ht="30.75" customHeight="1" spans="1:18">
      <c r="A11" s="73" t="s">
        <v>54</v>
      </c>
      <c r="B11" s="74" t="s">
        <v>55</v>
      </c>
      <c r="C11" s="111">
        <f t="shared" si="1"/>
        <v>174.86</v>
      </c>
      <c r="D11" s="111">
        <v>174.86</v>
      </c>
      <c r="E11" s="111"/>
      <c r="F11" s="113">
        <f t="shared" si="0"/>
        <v>710.77</v>
      </c>
      <c r="G11" s="118">
        <f>G14+G15+G16+G18+G20</f>
        <v>138.55</v>
      </c>
      <c r="H11" s="119">
        <f>H14+H15+H16+H18+H20</f>
        <v>572.22</v>
      </c>
      <c r="I11" s="111">
        <f>(F11-C11)/C11*100</f>
        <v>306.479469289717</v>
      </c>
      <c r="J11" s="111">
        <f>(G11-D11)/D11*100</f>
        <v>-20.7651835754318</v>
      </c>
      <c r="K11" s="111"/>
      <c r="L11" s="128"/>
      <c r="M11" s="50"/>
      <c r="N11" s="127"/>
      <c r="O11" s="129"/>
      <c r="P11" s="129"/>
      <c r="Q11" s="129"/>
      <c r="R11" s="127"/>
    </row>
    <row r="12" s="68" customFormat="1" ht="30.75" customHeight="1" spans="1:18">
      <c r="A12" s="73" t="s">
        <v>56</v>
      </c>
      <c r="B12" s="74" t="s">
        <v>57</v>
      </c>
      <c r="C12" s="111">
        <f t="shared" si="1"/>
        <v>138.8</v>
      </c>
      <c r="D12" s="111">
        <v>138.8</v>
      </c>
      <c r="E12" s="111"/>
      <c r="F12" s="113">
        <f t="shared" si="0"/>
        <v>136.63</v>
      </c>
      <c r="G12" s="118">
        <v>136.63</v>
      </c>
      <c r="H12" s="119"/>
      <c r="I12" s="111">
        <v>-1.21</v>
      </c>
      <c r="J12" s="111">
        <v>-1.21</v>
      </c>
      <c r="K12" s="111"/>
      <c r="L12" s="128"/>
      <c r="M12" s="50"/>
      <c r="N12" s="127"/>
      <c r="O12" s="129"/>
      <c r="P12" s="129"/>
      <c r="Q12" s="129"/>
      <c r="R12" s="127"/>
    </row>
    <row r="13" s="68" customFormat="1" ht="30.75" customHeight="1" spans="1:18">
      <c r="A13" s="73" t="s">
        <v>58</v>
      </c>
      <c r="B13" s="74" t="s">
        <v>59</v>
      </c>
      <c r="C13" s="111">
        <f t="shared" si="1"/>
        <v>7.84</v>
      </c>
      <c r="D13" s="111">
        <v>7.84</v>
      </c>
      <c r="E13" s="111"/>
      <c r="F13" s="113">
        <f t="shared" si="0"/>
        <v>0</v>
      </c>
      <c r="G13" s="118"/>
      <c r="H13" s="119"/>
      <c r="I13" s="111">
        <v>-100</v>
      </c>
      <c r="J13" s="111">
        <v>-100</v>
      </c>
      <c r="K13" s="111"/>
      <c r="L13" s="128"/>
      <c r="M13" s="50"/>
      <c r="N13" s="127"/>
      <c r="O13" s="129"/>
      <c r="P13" s="129"/>
      <c r="Q13" s="129"/>
      <c r="R13" s="127"/>
    </row>
    <row r="14" customFormat="1" ht="30.75" customHeight="1" spans="1:18">
      <c r="A14" s="73" t="s">
        <v>60</v>
      </c>
      <c r="B14" s="74" t="s">
        <v>61</v>
      </c>
      <c r="C14" s="111">
        <f t="shared" si="1"/>
        <v>11.51</v>
      </c>
      <c r="D14" s="111">
        <v>11.51</v>
      </c>
      <c r="E14" s="111"/>
      <c r="F14" s="113">
        <f t="shared" si="0"/>
        <v>15.41</v>
      </c>
      <c r="G14" s="103">
        <v>15.41</v>
      </c>
      <c r="H14" s="120"/>
      <c r="I14" s="111">
        <f>(F14-C14)/C14*100</f>
        <v>33.8835794960904</v>
      </c>
      <c r="J14" s="111">
        <f>(G14-D14)/D14*100</f>
        <v>33.8835794960904</v>
      </c>
      <c r="K14" s="111"/>
      <c r="L14" s="128"/>
      <c r="M14" s="50"/>
      <c r="N14" s="127"/>
      <c r="O14" s="129"/>
      <c r="P14" s="129"/>
      <c r="Q14" s="129"/>
      <c r="R14" s="97"/>
    </row>
    <row r="15" ht="30.75" customHeight="1" spans="1:17">
      <c r="A15" s="73" t="s">
        <v>62</v>
      </c>
      <c r="B15" s="74" t="s">
        <v>63</v>
      </c>
      <c r="C15" s="111">
        <f t="shared" si="1"/>
        <v>117.14</v>
      </c>
      <c r="D15" s="111">
        <v>117.14</v>
      </c>
      <c r="E15" s="113"/>
      <c r="F15" s="113">
        <f t="shared" si="0"/>
        <v>117.86</v>
      </c>
      <c r="G15" s="103">
        <v>117.86</v>
      </c>
      <c r="H15" s="120"/>
      <c r="I15" s="111">
        <f>(F15-C15)/C15*100</f>
        <v>0.614649137783847</v>
      </c>
      <c r="J15" s="111">
        <f>(G15-D15)/D15*100</f>
        <v>0.614649137783847</v>
      </c>
      <c r="K15" s="111"/>
      <c r="L15" s="128"/>
      <c r="M15" s="50"/>
      <c r="N15" s="127"/>
      <c r="O15" s="129"/>
      <c r="P15" s="129"/>
      <c r="Q15" s="129"/>
    </row>
    <row r="16" ht="30.75" customHeight="1" spans="1:17">
      <c r="A16" s="73" t="s">
        <v>64</v>
      </c>
      <c r="B16" s="74" t="s">
        <v>65</v>
      </c>
      <c r="C16" s="111">
        <f t="shared" si="1"/>
        <v>1.81</v>
      </c>
      <c r="D16" s="111">
        <v>1.81</v>
      </c>
      <c r="E16" s="113"/>
      <c r="F16" s="113">
        <f t="shared" si="0"/>
        <v>3.36</v>
      </c>
      <c r="G16" s="103">
        <v>3.36</v>
      </c>
      <c r="H16" s="120"/>
      <c r="I16" s="111">
        <f>(F16-C16)/C16*100</f>
        <v>85.6353591160221</v>
      </c>
      <c r="J16" s="111">
        <f>(G16-D16)/D16*100</f>
        <v>85.6353591160221</v>
      </c>
      <c r="K16" s="111"/>
      <c r="L16" s="128"/>
      <c r="M16" s="50"/>
      <c r="N16" s="127"/>
      <c r="O16" s="129"/>
      <c r="P16" s="129"/>
      <c r="Q16" s="129"/>
    </row>
    <row r="17" ht="30.75" customHeight="1" spans="1:17">
      <c r="A17" s="73" t="s">
        <v>66</v>
      </c>
      <c r="B17" s="121" t="s">
        <v>114</v>
      </c>
      <c r="C17" s="111">
        <f t="shared" si="1"/>
        <v>36.56</v>
      </c>
      <c r="D17" s="111">
        <v>36.56</v>
      </c>
      <c r="E17" s="113"/>
      <c r="F17" s="113">
        <f t="shared" si="0"/>
        <v>1.92</v>
      </c>
      <c r="G17" s="122">
        <v>1.92</v>
      </c>
      <c r="H17" s="120"/>
      <c r="I17" s="111">
        <v>-94.75</v>
      </c>
      <c r="J17" s="111">
        <v>-94.75</v>
      </c>
      <c r="K17" s="111"/>
      <c r="L17" s="128"/>
      <c r="M17" s="50"/>
      <c r="N17" s="127"/>
      <c r="O17" s="129"/>
      <c r="P17" s="129"/>
      <c r="Q17" s="129"/>
    </row>
    <row r="18" ht="30.75" customHeight="1" spans="1:17">
      <c r="A18" s="73" t="s">
        <v>68</v>
      </c>
      <c r="B18" s="74" t="s">
        <v>69</v>
      </c>
      <c r="C18" s="111">
        <f t="shared" si="1"/>
        <v>36.56</v>
      </c>
      <c r="D18" s="111">
        <v>36.56</v>
      </c>
      <c r="E18" s="113"/>
      <c r="F18" s="113">
        <f t="shared" si="0"/>
        <v>1.92</v>
      </c>
      <c r="G18" s="123">
        <v>1.92</v>
      </c>
      <c r="H18" s="120"/>
      <c r="I18" s="111">
        <f>(F18-C18)/C18*100</f>
        <v>-94.7483588621444</v>
      </c>
      <c r="J18" s="111">
        <f>(G18-D18)/D18*100</f>
        <v>-94.7483588621444</v>
      </c>
      <c r="K18" s="111"/>
      <c r="L18" s="128"/>
      <c r="M18" s="50"/>
      <c r="N18" s="127"/>
      <c r="O18" s="129"/>
      <c r="P18" s="129"/>
      <c r="Q18" s="129"/>
    </row>
    <row r="19" ht="30.75" customHeight="1" spans="1:17">
      <c r="A19" s="73" t="s">
        <v>70</v>
      </c>
      <c r="B19" s="121" t="s">
        <v>71</v>
      </c>
      <c r="C19" s="111"/>
      <c r="D19" s="111"/>
      <c r="E19" s="113"/>
      <c r="F19" s="113">
        <f t="shared" si="0"/>
        <v>572.22</v>
      </c>
      <c r="H19" s="123">
        <v>572.22</v>
      </c>
      <c r="I19" s="111"/>
      <c r="J19" s="111"/>
      <c r="K19" s="111"/>
      <c r="L19" s="128"/>
      <c r="M19" s="50"/>
      <c r="N19" s="127"/>
      <c r="O19" s="129"/>
      <c r="P19" s="129"/>
      <c r="Q19" s="129"/>
    </row>
    <row r="20" ht="30.75" customHeight="1" spans="1:17">
      <c r="A20" s="73" t="s">
        <v>72</v>
      </c>
      <c r="B20" s="74" t="s">
        <v>73</v>
      </c>
      <c r="C20" s="111">
        <f>D20+E20</f>
        <v>0</v>
      </c>
      <c r="D20" s="113"/>
      <c r="E20" s="113"/>
      <c r="F20" s="113">
        <f t="shared" ref="F20:F38" si="2">G20+H20</f>
        <v>572.22</v>
      </c>
      <c r="G20" s="124"/>
      <c r="H20" s="125">
        <v>572.22</v>
      </c>
      <c r="I20" s="111"/>
      <c r="J20" s="111"/>
      <c r="K20" s="111"/>
      <c r="L20" s="128"/>
      <c r="M20" s="50"/>
      <c r="N20" s="127"/>
      <c r="O20" s="129"/>
      <c r="P20" s="129"/>
      <c r="Q20" s="129"/>
    </row>
    <row r="21" ht="30.75" customHeight="1" spans="1:17">
      <c r="A21" s="73" t="s">
        <v>74</v>
      </c>
      <c r="B21" s="74" t="s">
        <v>75</v>
      </c>
      <c r="C21" s="111">
        <f t="shared" ref="C21:C38" si="3">D21+E21</f>
        <v>84.9</v>
      </c>
      <c r="D21" s="111">
        <v>82.78</v>
      </c>
      <c r="E21" s="111">
        <v>2.12</v>
      </c>
      <c r="F21" s="113">
        <f t="shared" si="2"/>
        <v>56.07</v>
      </c>
      <c r="G21" s="124">
        <f>G23+G25+G26+G27</f>
        <v>53.95</v>
      </c>
      <c r="H21" s="120">
        <f>H23+H25+H26+H27</f>
        <v>2.12</v>
      </c>
      <c r="I21" s="111">
        <f t="shared" ref="I20:I39" si="4">(F21-C21)/C21*100</f>
        <v>-33.9575971731449</v>
      </c>
      <c r="J21" s="111">
        <f t="shared" ref="J20:J39" si="5">(G21-D21)/D21*100</f>
        <v>-34.8272529596521</v>
      </c>
      <c r="K21" s="111">
        <f t="shared" ref="K20:K39" si="6">(H21-E21)/E21*100</f>
        <v>0</v>
      </c>
      <c r="L21" s="128"/>
      <c r="M21" s="50"/>
      <c r="N21" s="127"/>
      <c r="O21" s="129"/>
      <c r="P21" s="129"/>
      <c r="Q21" s="129"/>
    </row>
    <row r="22" ht="30.75" customHeight="1" spans="1:17">
      <c r="A22" s="73" t="s">
        <v>76</v>
      </c>
      <c r="B22" s="74" t="s">
        <v>77</v>
      </c>
      <c r="C22" s="111">
        <f t="shared" si="3"/>
        <v>30.91</v>
      </c>
      <c r="D22" s="111">
        <v>28.79</v>
      </c>
      <c r="E22" s="111">
        <v>2.12</v>
      </c>
      <c r="F22" s="113">
        <f t="shared" si="2"/>
        <v>2.12</v>
      </c>
      <c r="G22" s="124"/>
      <c r="H22" s="120">
        <v>2.12</v>
      </c>
      <c r="I22" s="111">
        <f t="shared" si="4"/>
        <v>-93.141378194759</v>
      </c>
      <c r="J22" s="111">
        <f t="shared" si="5"/>
        <v>-100</v>
      </c>
      <c r="K22" s="111">
        <f t="shared" si="6"/>
        <v>0</v>
      </c>
      <c r="L22" s="128"/>
      <c r="M22" s="50"/>
      <c r="N22" s="127"/>
      <c r="O22" s="129"/>
      <c r="P22" s="129"/>
      <c r="Q22" s="129"/>
    </row>
    <row r="23" ht="30.75" customHeight="1" spans="1:17">
      <c r="A23" s="73" t="s">
        <v>78</v>
      </c>
      <c r="B23" s="74" t="s">
        <v>79</v>
      </c>
      <c r="C23" s="111">
        <f t="shared" si="3"/>
        <v>30.91</v>
      </c>
      <c r="D23" s="111">
        <v>28.79</v>
      </c>
      <c r="E23" s="111">
        <v>2.12</v>
      </c>
      <c r="F23" s="113">
        <f t="shared" si="2"/>
        <v>2.12</v>
      </c>
      <c r="G23" s="124"/>
      <c r="H23" s="125">
        <v>2.12</v>
      </c>
      <c r="I23" s="111">
        <f t="shared" si="4"/>
        <v>-93.141378194759</v>
      </c>
      <c r="J23" s="111">
        <f t="shared" si="5"/>
        <v>-100</v>
      </c>
      <c r="K23" s="111">
        <f t="shared" si="6"/>
        <v>0</v>
      </c>
      <c r="L23" s="128"/>
      <c r="M23" s="50"/>
      <c r="N23" s="127"/>
      <c r="O23" s="129"/>
      <c r="P23" s="129"/>
      <c r="Q23" s="129"/>
    </row>
    <row r="24" ht="30.75" customHeight="1" spans="1:17">
      <c r="A24" s="73" t="s">
        <v>80</v>
      </c>
      <c r="B24" s="74" t="s">
        <v>81</v>
      </c>
      <c r="C24" s="111">
        <f t="shared" si="3"/>
        <v>53.99</v>
      </c>
      <c r="D24" s="111">
        <v>53.99</v>
      </c>
      <c r="E24" s="113"/>
      <c r="F24" s="113">
        <f t="shared" si="2"/>
        <v>53.95</v>
      </c>
      <c r="G24" s="124">
        <f>G25+G26+G27</f>
        <v>53.95</v>
      </c>
      <c r="H24" s="120"/>
      <c r="I24" s="111">
        <f t="shared" si="4"/>
        <v>-0.074087794035931</v>
      </c>
      <c r="J24" s="111">
        <f t="shared" si="5"/>
        <v>-0.074087794035931</v>
      </c>
      <c r="K24" s="111"/>
      <c r="L24" s="128"/>
      <c r="M24" s="50"/>
      <c r="N24" s="127"/>
      <c r="O24" s="129"/>
      <c r="P24" s="129"/>
      <c r="Q24" s="129"/>
    </row>
    <row r="25" ht="30.75" customHeight="1" spans="1:17">
      <c r="A25" s="73" t="s">
        <v>82</v>
      </c>
      <c r="B25" s="74" t="s">
        <v>83</v>
      </c>
      <c r="C25" s="111">
        <f t="shared" si="3"/>
        <v>13.86</v>
      </c>
      <c r="D25" s="111">
        <v>13.86</v>
      </c>
      <c r="E25" s="113"/>
      <c r="F25" s="113">
        <f t="shared" si="2"/>
        <v>13.16</v>
      </c>
      <c r="G25" s="103">
        <v>13.16</v>
      </c>
      <c r="H25" s="120"/>
      <c r="I25" s="111">
        <f t="shared" si="4"/>
        <v>-5.05050505050505</v>
      </c>
      <c r="J25" s="111">
        <f t="shared" si="5"/>
        <v>-5.05050505050505</v>
      </c>
      <c r="K25" s="111"/>
      <c r="L25" s="128"/>
      <c r="M25" s="50"/>
      <c r="N25" s="127"/>
      <c r="O25" s="129"/>
      <c r="P25" s="129"/>
      <c r="Q25" s="129"/>
    </row>
    <row r="26" ht="30.75" customHeight="1" spans="1:17">
      <c r="A26" s="73" t="s">
        <v>84</v>
      </c>
      <c r="B26" s="74" t="s">
        <v>115</v>
      </c>
      <c r="C26" s="111">
        <f t="shared" si="3"/>
        <v>33.73</v>
      </c>
      <c r="D26" s="111">
        <v>33.73</v>
      </c>
      <c r="E26" s="113"/>
      <c r="F26" s="113">
        <f t="shared" si="2"/>
        <v>34.72</v>
      </c>
      <c r="G26" s="103">
        <v>34.72</v>
      </c>
      <c r="H26" s="120"/>
      <c r="I26" s="111">
        <f t="shared" si="4"/>
        <v>2.93507263563594</v>
      </c>
      <c r="J26" s="111">
        <f t="shared" si="5"/>
        <v>2.93507263563594</v>
      </c>
      <c r="K26" s="111"/>
      <c r="L26" s="128"/>
      <c r="M26" s="50"/>
      <c r="N26" s="127"/>
      <c r="O26" s="129"/>
      <c r="P26" s="129"/>
      <c r="Q26" s="129"/>
    </row>
    <row r="27" ht="30.75" customHeight="1" spans="1:17">
      <c r="A27" s="73" t="s">
        <v>86</v>
      </c>
      <c r="B27" s="74" t="s">
        <v>87</v>
      </c>
      <c r="C27" s="111">
        <f t="shared" si="3"/>
        <v>6.4</v>
      </c>
      <c r="D27" s="111">
        <v>6.4</v>
      </c>
      <c r="E27" s="113"/>
      <c r="F27" s="113">
        <f t="shared" si="2"/>
        <v>6.07</v>
      </c>
      <c r="G27" s="103">
        <v>6.07</v>
      </c>
      <c r="H27" s="120"/>
      <c r="I27" s="111">
        <f t="shared" si="4"/>
        <v>-5.15625</v>
      </c>
      <c r="J27" s="111">
        <f t="shared" si="5"/>
        <v>-5.15625</v>
      </c>
      <c r="K27" s="111"/>
      <c r="L27" s="128"/>
      <c r="M27" s="50"/>
      <c r="N27" s="127"/>
      <c r="O27" s="129"/>
      <c r="P27" s="129"/>
      <c r="Q27" s="129"/>
    </row>
    <row r="28" ht="30.75" customHeight="1" spans="1:17">
      <c r="A28" s="73" t="s">
        <v>88</v>
      </c>
      <c r="B28" s="74" t="s">
        <v>89</v>
      </c>
      <c r="C28" s="111">
        <f t="shared" si="3"/>
        <v>290.04</v>
      </c>
      <c r="D28" s="111">
        <v>6.48</v>
      </c>
      <c r="E28" s="111">
        <v>283.56</v>
      </c>
      <c r="F28" s="113">
        <f t="shared" si="2"/>
        <v>483.85</v>
      </c>
      <c r="G28" s="124">
        <v>6.48</v>
      </c>
      <c r="H28" s="120">
        <v>477.37</v>
      </c>
      <c r="I28" s="111">
        <f t="shared" si="4"/>
        <v>66.82181768032</v>
      </c>
      <c r="J28" s="111">
        <f t="shared" si="5"/>
        <v>0</v>
      </c>
      <c r="K28" s="111">
        <f t="shared" si="6"/>
        <v>68.3488503314995</v>
      </c>
      <c r="L28" s="128"/>
      <c r="M28" s="130"/>
      <c r="N28" s="127"/>
      <c r="O28" s="129"/>
      <c r="P28" s="129"/>
      <c r="Q28" s="129"/>
    </row>
    <row r="29" ht="30.75" customHeight="1" spans="1:17">
      <c r="A29" s="73" t="s">
        <v>90</v>
      </c>
      <c r="B29" s="74" t="s">
        <v>91</v>
      </c>
      <c r="C29" s="111">
        <f t="shared" si="3"/>
        <v>129.09</v>
      </c>
      <c r="D29" s="111"/>
      <c r="E29" s="111">
        <v>129.09</v>
      </c>
      <c r="F29" s="113">
        <f t="shared" si="2"/>
        <v>345</v>
      </c>
      <c r="G29" s="124"/>
      <c r="H29" s="120">
        <v>345</v>
      </c>
      <c r="I29" s="111">
        <f t="shared" si="4"/>
        <v>167.255403207065</v>
      </c>
      <c r="J29" s="111"/>
      <c r="K29" s="111">
        <f t="shared" si="6"/>
        <v>167.255403207065</v>
      </c>
      <c r="L29" s="128"/>
      <c r="M29" s="71"/>
      <c r="N29" s="127"/>
      <c r="O29" s="129"/>
      <c r="P29" s="129"/>
      <c r="Q29" s="129"/>
    </row>
    <row r="30" ht="30.75" customHeight="1" spans="1:17">
      <c r="A30" s="73" t="s">
        <v>92</v>
      </c>
      <c r="B30" s="74" t="s">
        <v>93</v>
      </c>
      <c r="C30" s="111">
        <f t="shared" si="3"/>
        <v>129.09</v>
      </c>
      <c r="D30" s="111"/>
      <c r="E30" s="111">
        <v>129.09</v>
      </c>
      <c r="F30" s="113">
        <f t="shared" si="2"/>
        <v>345</v>
      </c>
      <c r="G30" s="124"/>
      <c r="H30" s="120">
        <v>345</v>
      </c>
      <c r="I30" s="111">
        <f t="shared" si="4"/>
        <v>167.255403207065</v>
      </c>
      <c r="J30" s="111"/>
      <c r="K30" s="111">
        <f t="shared" si="6"/>
        <v>167.255403207065</v>
      </c>
      <c r="L30" s="128"/>
      <c r="M30" s="50"/>
      <c r="N30" s="127"/>
      <c r="O30" s="129"/>
      <c r="P30" s="129"/>
      <c r="Q30" s="129"/>
    </row>
    <row r="31" ht="30.75" customHeight="1" spans="1:17">
      <c r="A31" s="73" t="s">
        <v>94</v>
      </c>
      <c r="B31" s="74" t="s">
        <v>95</v>
      </c>
      <c r="C31" s="111">
        <f t="shared" si="3"/>
        <v>160.95</v>
      </c>
      <c r="D31" s="111">
        <v>6.48</v>
      </c>
      <c r="E31" s="111">
        <v>154.47</v>
      </c>
      <c r="F31" s="113">
        <f t="shared" si="2"/>
        <v>138.85</v>
      </c>
      <c r="G31" s="103">
        <v>6.48</v>
      </c>
      <c r="H31" s="125">
        <v>132.37</v>
      </c>
      <c r="I31" s="111">
        <f t="shared" si="4"/>
        <v>-13.730972351662</v>
      </c>
      <c r="J31" s="111">
        <f t="shared" si="5"/>
        <v>0</v>
      </c>
      <c r="K31" s="111">
        <f t="shared" si="6"/>
        <v>-14.3069851751149</v>
      </c>
      <c r="L31" s="128"/>
      <c r="M31" s="71"/>
      <c r="N31" s="127"/>
      <c r="O31" s="129"/>
      <c r="P31" s="129"/>
      <c r="Q31" s="129"/>
    </row>
    <row r="32" ht="30.75" customHeight="1" spans="1:17">
      <c r="A32" s="73" t="s">
        <v>96</v>
      </c>
      <c r="B32" s="74" t="s">
        <v>97</v>
      </c>
      <c r="C32" s="111">
        <f t="shared" si="3"/>
        <v>160.95</v>
      </c>
      <c r="D32" s="111">
        <v>6.48</v>
      </c>
      <c r="E32" s="111">
        <v>154.47</v>
      </c>
      <c r="F32" s="113">
        <f t="shared" si="2"/>
        <v>138.85</v>
      </c>
      <c r="G32" s="103">
        <v>6.48</v>
      </c>
      <c r="H32" s="125">
        <v>132.37</v>
      </c>
      <c r="I32" s="111">
        <f t="shared" si="4"/>
        <v>-13.730972351662</v>
      </c>
      <c r="J32" s="111">
        <f t="shared" si="5"/>
        <v>0</v>
      </c>
      <c r="K32" s="111">
        <f t="shared" si="6"/>
        <v>-14.3069851751149</v>
      </c>
      <c r="L32" s="128"/>
      <c r="M32" s="50"/>
      <c r="N32" s="127"/>
      <c r="O32" s="129"/>
      <c r="P32" s="129"/>
      <c r="Q32" s="129"/>
    </row>
    <row r="33" ht="30.75" customHeight="1" spans="1:17">
      <c r="A33" s="73" t="s">
        <v>98</v>
      </c>
      <c r="B33" s="74" t="s">
        <v>99</v>
      </c>
      <c r="C33" s="111">
        <f t="shared" si="3"/>
        <v>31.56</v>
      </c>
      <c r="D33" s="111">
        <v>4.48</v>
      </c>
      <c r="E33" s="111">
        <v>27.08</v>
      </c>
      <c r="F33" s="113">
        <f t="shared" si="2"/>
        <v>32.16</v>
      </c>
      <c r="G33" s="124"/>
      <c r="H33" s="120">
        <v>32.16</v>
      </c>
      <c r="I33" s="111">
        <f t="shared" si="4"/>
        <v>1.90114068441064</v>
      </c>
      <c r="J33" s="111">
        <f t="shared" si="5"/>
        <v>-100</v>
      </c>
      <c r="K33" s="111">
        <f t="shared" si="6"/>
        <v>18.7592319054653</v>
      </c>
      <c r="L33" s="128"/>
      <c r="M33" s="50"/>
      <c r="N33" s="127"/>
      <c r="O33" s="129"/>
      <c r="P33" s="129"/>
      <c r="Q33" s="129"/>
    </row>
    <row r="34" ht="30.75" customHeight="1" spans="1:17">
      <c r="A34" s="73" t="s">
        <v>100</v>
      </c>
      <c r="B34" s="74" t="s">
        <v>101</v>
      </c>
      <c r="C34" s="111">
        <f t="shared" si="3"/>
        <v>31.56</v>
      </c>
      <c r="D34" s="111">
        <v>4.48</v>
      </c>
      <c r="E34" s="111">
        <v>27.08</v>
      </c>
      <c r="F34" s="113">
        <f t="shared" si="2"/>
        <v>32.16</v>
      </c>
      <c r="G34" s="124"/>
      <c r="H34" s="120">
        <v>32.16</v>
      </c>
      <c r="I34" s="111">
        <f t="shared" si="4"/>
        <v>1.90114068441064</v>
      </c>
      <c r="J34" s="111">
        <f t="shared" si="5"/>
        <v>-100</v>
      </c>
      <c r="K34" s="111">
        <f t="shared" si="6"/>
        <v>18.7592319054653</v>
      </c>
      <c r="L34" s="128"/>
      <c r="M34" s="50"/>
      <c r="N34" s="127"/>
      <c r="O34" s="129"/>
      <c r="P34" s="129"/>
      <c r="Q34" s="129"/>
    </row>
    <row r="35" ht="30.75" customHeight="1" spans="1:17">
      <c r="A35" s="73" t="s">
        <v>102</v>
      </c>
      <c r="B35" s="74" t="s">
        <v>103</v>
      </c>
      <c r="C35" s="111">
        <f t="shared" si="3"/>
        <v>31.56</v>
      </c>
      <c r="D35" s="111">
        <v>4.48</v>
      </c>
      <c r="E35" s="111">
        <v>27.08</v>
      </c>
      <c r="F35" s="113">
        <f t="shared" si="2"/>
        <v>32.16</v>
      </c>
      <c r="G35" s="124"/>
      <c r="H35" s="120">
        <v>32.16</v>
      </c>
      <c r="I35" s="111">
        <f t="shared" si="4"/>
        <v>1.90114068441064</v>
      </c>
      <c r="J35" s="111">
        <f t="shared" si="5"/>
        <v>-100</v>
      </c>
      <c r="K35" s="111">
        <f t="shared" si="6"/>
        <v>18.7592319054653</v>
      </c>
      <c r="L35" s="128"/>
      <c r="M35" s="50"/>
      <c r="N35" s="127"/>
      <c r="O35" s="129"/>
      <c r="P35" s="129"/>
      <c r="Q35" s="129"/>
    </row>
    <row r="36" ht="30.75" customHeight="1" spans="1:17">
      <c r="A36" s="73">
        <v>221</v>
      </c>
      <c r="B36" s="74" t="s">
        <v>104</v>
      </c>
      <c r="C36" s="111">
        <f t="shared" si="3"/>
        <v>87.85</v>
      </c>
      <c r="D36" s="111">
        <v>87.85</v>
      </c>
      <c r="E36" s="113"/>
      <c r="F36" s="113">
        <f t="shared" si="2"/>
        <v>92.2</v>
      </c>
      <c r="G36" s="124">
        <v>92.2</v>
      </c>
      <c r="H36" s="120"/>
      <c r="I36" s="111">
        <f t="shared" si="4"/>
        <v>4.9516220830962</v>
      </c>
      <c r="J36" s="111">
        <f t="shared" si="5"/>
        <v>4.9516220830962</v>
      </c>
      <c r="K36" s="111"/>
      <c r="L36" s="128"/>
      <c r="M36" s="50"/>
      <c r="N36" s="127"/>
      <c r="O36" s="129"/>
      <c r="P36" s="129"/>
      <c r="Q36" s="129"/>
    </row>
    <row r="37" ht="30.75" customHeight="1" spans="1:17">
      <c r="A37" s="73" t="s">
        <v>105</v>
      </c>
      <c r="B37" s="74" t="s">
        <v>106</v>
      </c>
      <c r="C37" s="111">
        <f t="shared" si="3"/>
        <v>87.85</v>
      </c>
      <c r="D37" s="111">
        <v>87.85</v>
      </c>
      <c r="E37" s="113"/>
      <c r="F37" s="113">
        <f t="shared" si="2"/>
        <v>92.2</v>
      </c>
      <c r="G37" s="124">
        <v>92.2</v>
      </c>
      <c r="H37" s="120"/>
      <c r="I37" s="111">
        <f t="shared" si="4"/>
        <v>4.9516220830962</v>
      </c>
      <c r="J37" s="111">
        <f t="shared" si="5"/>
        <v>4.9516220830962</v>
      </c>
      <c r="K37" s="111"/>
      <c r="L37" s="128"/>
      <c r="M37" s="50"/>
      <c r="N37" s="127"/>
      <c r="O37" s="129"/>
      <c r="P37" s="129"/>
      <c r="Q37" s="129"/>
    </row>
    <row r="38" ht="30.75" customHeight="1" spans="1:17">
      <c r="A38" s="73" t="s">
        <v>107</v>
      </c>
      <c r="B38" s="74" t="s">
        <v>108</v>
      </c>
      <c r="C38" s="111">
        <f t="shared" si="3"/>
        <v>87.85</v>
      </c>
      <c r="D38" s="113">
        <v>87.85</v>
      </c>
      <c r="E38" s="113"/>
      <c r="F38" s="113">
        <f t="shared" si="2"/>
        <v>92.2</v>
      </c>
      <c r="G38" s="124">
        <v>92.2</v>
      </c>
      <c r="H38" s="120"/>
      <c r="I38" s="111">
        <f t="shared" si="4"/>
        <v>4.9516220830962</v>
      </c>
      <c r="J38" s="111">
        <f t="shared" si="5"/>
        <v>4.9516220830962</v>
      </c>
      <c r="K38" s="111"/>
      <c r="L38" s="128"/>
      <c r="M38" s="50"/>
      <c r="N38" s="127"/>
      <c r="O38" s="129"/>
      <c r="P38" s="129"/>
      <c r="Q38" s="129"/>
    </row>
    <row r="39" ht="30.75" customHeight="1" spans="1:17">
      <c r="A39" s="77" t="s">
        <v>127</v>
      </c>
      <c r="B39" s="78"/>
      <c r="C39" s="113">
        <f t="shared" ref="C39:H39" si="7">C7+C11+C21+C28+C33+C36</f>
        <v>1844</v>
      </c>
      <c r="D39" s="113">
        <f t="shared" si="7"/>
        <v>1372.48</v>
      </c>
      <c r="E39" s="113">
        <f t="shared" si="7"/>
        <v>471.52</v>
      </c>
      <c r="F39" s="113">
        <f t="shared" si="7"/>
        <v>2601.16</v>
      </c>
      <c r="G39" s="113">
        <f t="shared" si="7"/>
        <v>1126.98</v>
      </c>
      <c r="H39" s="113">
        <f t="shared" si="7"/>
        <v>1474.18</v>
      </c>
      <c r="I39" s="111">
        <f t="shared" si="4"/>
        <v>41.0607375271149</v>
      </c>
      <c r="J39" s="111">
        <f t="shared" si="5"/>
        <v>-17.8873280484961</v>
      </c>
      <c r="K39" s="111">
        <f t="shared" si="6"/>
        <v>212.644214455378</v>
      </c>
      <c r="L39" s="128"/>
      <c r="M39" s="50"/>
      <c r="N39" s="127"/>
      <c r="O39" s="129"/>
      <c r="P39" s="129"/>
      <c r="Q39" s="129"/>
    </row>
    <row r="40" ht="14.25" spans="12:17">
      <c r="L40" s="128"/>
      <c r="M40" s="50"/>
      <c r="O40" s="129"/>
      <c r="P40" s="129"/>
      <c r="Q40" s="129"/>
    </row>
    <row r="41" ht="14.25" spans="12:17">
      <c r="L41" s="128"/>
      <c r="M41" s="50"/>
      <c r="O41" s="129"/>
      <c r="P41" s="129"/>
      <c r="Q41" s="129"/>
    </row>
    <row r="42" ht="14.25" spans="12:17">
      <c r="L42" s="128"/>
      <c r="M42" s="50"/>
      <c r="O42" s="131"/>
      <c r="P42" s="131"/>
      <c r="Q42" s="131"/>
    </row>
    <row r="43" ht="14.25" spans="15:17">
      <c r="O43" s="132"/>
      <c r="P43" s="132"/>
      <c r="Q43" s="132"/>
    </row>
  </sheetData>
  <mergeCells count="7">
    <mergeCell ref="A3:K3"/>
    <mergeCell ref="J4:K4"/>
    <mergeCell ref="A5:B5"/>
    <mergeCell ref="C5:E5"/>
    <mergeCell ref="F5:H5"/>
    <mergeCell ref="I5:K5"/>
    <mergeCell ref="A39:B3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16" workbookViewId="0">
      <selection activeCell="B22" sqref="B22"/>
    </sheetView>
  </sheetViews>
  <sheetFormatPr defaultColWidth="9" defaultRowHeight="14.25" outlineLevelCol="2"/>
  <cols>
    <col min="1" max="1" width="38.375" customWidth="1"/>
    <col min="2" max="2" width="18.125" style="26" customWidth="1"/>
    <col min="3" max="3" width="22.125" customWidth="1"/>
  </cols>
  <sheetData>
    <row r="1" ht="19.5" customHeight="1" spans="1:3">
      <c r="A1" s="95" t="s">
        <v>128</v>
      </c>
      <c r="B1" s="96"/>
      <c r="C1" s="97"/>
    </row>
    <row r="2" ht="44.25" customHeight="1" spans="1:3">
      <c r="A2" s="98" t="s">
        <v>129</v>
      </c>
      <c r="B2" s="98"/>
      <c r="C2" s="98"/>
    </row>
    <row r="3" ht="20.25" customHeight="1" spans="3:3">
      <c r="C3" s="99" t="s">
        <v>2</v>
      </c>
    </row>
    <row r="4" ht="22.5" customHeight="1" spans="1:3">
      <c r="A4" s="100" t="s">
        <v>130</v>
      </c>
      <c r="B4" s="100" t="s">
        <v>6</v>
      </c>
      <c r="C4" s="100" t="s">
        <v>131</v>
      </c>
    </row>
    <row r="5" ht="22.5" customHeight="1" spans="1:3">
      <c r="A5" s="101" t="s">
        <v>132</v>
      </c>
      <c r="B5" s="102">
        <v>1068.82</v>
      </c>
      <c r="C5" s="101"/>
    </row>
    <row r="6" ht="22.5" customHeight="1" spans="1:3">
      <c r="A6" s="101" t="s">
        <v>133</v>
      </c>
      <c r="B6" s="103">
        <v>448.53</v>
      </c>
      <c r="C6" s="101"/>
    </row>
    <row r="7" ht="22.5" customHeight="1" spans="1:3">
      <c r="A7" s="101" t="s">
        <v>134</v>
      </c>
      <c r="B7" s="103">
        <v>127.24</v>
      </c>
      <c r="C7" s="101"/>
    </row>
    <row r="8" ht="22.5" customHeight="1" spans="1:3">
      <c r="A8" s="101" t="s">
        <v>135</v>
      </c>
      <c r="B8" s="103">
        <v>11.62</v>
      </c>
      <c r="C8" s="101"/>
    </row>
    <row r="9" ht="22.5" customHeight="1" spans="1:3">
      <c r="A9" s="101" t="s">
        <v>136</v>
      </c>
      <c r="B9" s="103"/>
      <c r="C9" s="101"/>
    </row>
    <row r="10" ht="22.5" customHeight="1" spans="1:3">
      <c r="A10" s="101" t="s">
        <v>137</v>
      </c>
      <c r="B10" s="103">
        <v>117.86</v>
      </c>
      <c r="C10" s="101"/>
    </row>
    <row r="11" ht="22.5" customHeight="1" spans="1:3">
      <c r="A11" s="101" t="s">
        <v>138</v>
      </c>
      <c r="B11" s="103">
        <v>3.36</v>
      </c>
      <c r="C11" s="101"/>
    </row>
    <row r="12" ht="22.5" customHeight="1" spans="1:3">
      <c r="A12" s="101" t="s">
        <v>139</v>
      </c>
      <c r="B12" s="103">
        <v>47.88</v>
      </c>
      <c r="C12" s="101"/>
    </row>
    <row r="13" ht="22.5" customHeight="1" spans="1:3">
      <c r="A13" s="101" t="s">
        <v>140</v>
      </c>
      <c r="B13" s="103">
        <v>6.07</v>
      </c>
      <c r="C13" s="101"/>
    </row>
    <row r="14" ht="22.5" customHeight="1" spans="1:3">
      <c r="A14" s="101" t="s">
        <v>141</v>
      </c>
      <c r="B14" s="103">
        <v>0.39</v>
      </c>
      <c r="C14" s="101"/>
    </row>
    <row r="15" ht="22.5" customHeight="1" spans="1:3">
      <c r="A15" s="101" t="s">
        <v>108</v>
      </c>
      <c r="B15" s="103">
        <v>92.2</v>
      </c>
      <c r="C15" s="101"/>
    </row>
    <row r="16" ht="22.5" customHeight="1" spans="1:3">
      <c r="A16" s="101" t="s">
        <v>142</v>
      </c>
      <c r="B16" s="103">
        <v>213.37</v>
      </c>
      <c r="C16" s="101"/>
    </row>
    <row r="17" ht="22.5" customHeight="1" spans="1:3">
      <c r="A17" s="101" t="s">
        <v>143</v>
      </c>
      <c r="B17" s="100">
        <v>38.29</v>
      </c>
      <c r="C17" s="101"/>
    </row>
    <row r="18" ht="22.5" customHeight="1" spans="1:3">
      <c r="A18" s="101" t="s">
        <v>144</v>
      </c>
      <c r="B18" s="103">
        <v>1.8</v>
      </c>
      <c r="C18" s="101"/>
    </row>
    <row r="19" ht="22.5" customHeight="1" spans="1:3">
      <c r="A19" s="101" t="s">
        <v>145</v>
      </c>
      <c r="B19" s="103"/>
      <c r="C19" s="101"/>
    </row>
    <row r="20" ht="22.5" customHeight="1" spans="1:3">
      <c r="A20" s="101" t="s">
        <v>146</v>
      </c>
      <c r="B20" s="100"/>
      <c r="C20" s="101"/>
    </row>
    <row r="21" ht="22.5" customHeight="1" spans="1:3">
      <c r="A21" s="101" t="s">
        <v>147</v>
      </c>
      <c r="B21" s="100"/>
      <c r="C21" s="101"/>
    </row>
    <row r="22" ht="22.5" customHeight="1" spans="1:3">
      <c r="A22" s="101" t="s">
        <v>148</v>
      </c>
      <c r="B22" s="103">
        <v>1.3</v>
      </c>
      <c r="C22" s="101"/>
    </row>
    <row r="23" ht="22.5" customHeight="1" spans="1:3">
      <c r="A23" s="101" t="s">
        <v>149</v>
      </c>
      <c r="B23" s="103"/>
      <c r="C23" s="101"/>
    </row>
    <row r="24" ht="22.5" customHeight="1" spans="1:3">
      <c r="A24" s="101" t="s">
        <v>150</v>
      </c>
      <c r="B24" s="103"/>
      <c r="C24" s="101"/>
    </row>
    <row r="25" ht="22.5" customHeight="1" spans="1:3">
      <c r="A25" s="101" t="s">
        <v>151</v>
      </c>
      <c r="B25" s="103"/>
      <c r="C25" s="101"/>
    </row>
    <row r="26" ht="22.5" customHeight="1" spans="1:3">
      <c r="A26" s="101" t="s">
        <v>152</v>
      </c>
      <c r="B26" s="103"/>
      <c r="C26" s="101"/>
    </row>
    <row r="27" ht="22.5" customHeight="1" spans="1:3">
      <c r="A27" s="101" t="s">
        <v>153</v>
      </c>
      <c r="B27" s="103"/>
      <c r="C27" s="101"/>
    </row>
    <row r="28" ht="22.5" customHeight="1" spans="1:3">
      <c r="A28" s="101" t="s">
        <v>154</v>
      </c>
      <c r="B28" s="100"/>
      <c r="C28" s="101"/>
    </row>
    <row r="29" ht="22.5" customHeight="1" spans="1:3">
      <c r="A29" s="101" t="s">
        <v>155</v>
      </c>
      <c r="B29" s="103"/>
      <c r="C29" s="101"/>
    </row>
    <row r="30" ht="22.5" customHeight="1" spans="1:3">
      <c r="A30" s="101" t="s">
        <v>156</v>
      </c>
      <c r="B30" s="100"/>
      <c r="C30" s="101"/>
    </row>
    <row r="31" ht="22.5" customHeight="1" spans="1:3">
      <c r="A31" s="101" t="s">
        <v>157</v>
      </c>
      <c r="B31" s="100"/>
      <c r="C31" s="101"/>
    </row>
    <row r="32" ht="22.5" customHeight="1" spans="1:3">
      <c r="A32" s="101" t="s">
        <v>158</v>
      </c>
      <c r="B32" s="100"/>
      <c r="C32" s="101"/>
    </row>
    <row r="33" ht="22.5" customHeight="1" spans="1:3">
      <c r="A33" s="101" t="s">
        <v>159</v>
      </c>
      <c r="B33" s="100"/>
      <c r="C33" s="101"/>
    </row>
    <row r="34" ht="22.5" customHeight="1" spans="1:3">
      <c r="A34" s="101" t="s">
        <v>160</v>
      </c>
      <c r="B34" s="103"/>
      <c r="C34" s="101"/>
    </row>
    <row r="35" ht="22.5" customHeight="1" spans="1:3">
      <c r="A35" s="101" t="s">
        <v>161</v>
      </c>
      <c r="B35" s="100"/>
      <c r="C35" s="101"/>
    </row>
    <row r="36" ht="22.5" customHeight="1" spans="1:3">
      <c r="A36" s="101" t="s">
        <v>162</v>
      </c>
      <c r="B36" s="100"/>
      <c r="C36" s="101"/>
    </row>
    <row r="37" ht="22.5" customHeight="1" spans="1:3">
      <c r="A37" s="101" t="s">
        <v>163</v>
      </c>
      <c r="B37" s="103"/>
      <c r="C37" s="101"/>
    </row>
    <row r="38" ht="22.5" customHeight="1" spans="1:3">
      <c r="A38" s="101" t="s">
        <v>164</v>
      </c>
      <c r="B38" s="100"/>
      <c r="C38" s="101"/>
    </row>
    <row r="39" ht="22.5" customHeight="1" spans="1:3">
      <c r="A39" s="101" t="s">
        <v>165</v>
      </c>
      <c r="B39" s="100"/>
      <c r="C39" s="101"/>
    </row>
    <row r="40" ht="22.5" customHeight="1" spans="1:3">
      <c r="A40" s="101" t="s">
        <v>166</v>
      </c>
      <c r="B40" s="102">
        <v>15.33</v>
      </c>
      <c r="C40" s="101"/>
    </row>
    <row r="41" ht="22.5" customHeight="1" spans="1:3">
      <c r="A41" s="101" t="s">
        <v>167</v>
      </c>
      <c r="B41" s="103"/>
      <c r="C41" s="101"/>
    </row>
    <row r="42" ht="22.5" customHeight="1" spans="1:3">
      <c r="A42" s="101" t="s">
        <v>168</v>
      </c>
      <c r="B42" s="102">
        <v>19.86</v>
      </c>
      <c r="C42" s="101"/>
    </row>
    <row r="43" ht="22.5" customHeight="1" spans="1:3">
      <c r="A43" s="101" t="s">
        <v>169</v>
      </c>
      <c r="B43" s="100"/>
      <c r="C43" s="101"/>
    </row>
    <row r="44" ht="22.5" customHeight="1" spans="1:3">
      <c r="A44" s="104" t="s">
        <v>170</v>
      </c>
      <c r="B44" s="103">
        <v>75.86</v>
      </c>
      <c r="C44" s="101"/>
    </row>
    <row r="45" ht="22.5" customHeight="1" spans="1:3">
      <c r="A45" s="101" t="s">
        <v>171</v>
      </c>
      <c r="B45" s="102">
        <v>19.87</v>
      </c>
      <c r="C45" s="101"/>
    </row>
    <row r="46" ht="22.5" customHeight="1" spans="1:3">
      <c r="A46" s="101" t="s">
        <v>172</v>
      </c>
      <c r="B46" s="100"/>
      <c r="C46" s="101"/>
    </row>
    <row r="47" ht="22.5" customHeight="1" spans="1:3">
      <c r="A47" s="101" t="s">
        <v>173</v>
      </c>
      <c r="B47" s="100">
        <v>15.41</v>
      </c>
      <c r="C47" s="101"/>
    </row>
    <row r="48" ht="22.5" customHeight="1" spans="1:3">
      <c r="A48" s="101" t="s">
        <v>174</v>
      </c>
      <c r="B48" s="100"/>
      <c r="C48" s="101"/>
    </row>
    <row r="49" ht="22.5" customHeight="1" spans="1:3">
      <c r="A49" s="101" t="s">
        <v>175</v>
      </c>
      <c r="B49" s="100"/>
      <c r="C49" s="101"/>
    </row>
    <row r="50" ht="22.5" customHeight="1" spans="1:3">
      <c r="A50" s="101" t="s">
        <v>176</v>
      </c>
      <c r="B50" s="103">
        <v>4.46</v>
      </c>
      <c r="C50" s="101"/>
    </row>
    <row r="51" ht="22.5" customHeight="1" spans="1:3">
      <c r="A51" s="101" t="s">
        <v>177</v>
      </c>
      <c r="B51" s="100"/>
      <c r="C51" s="101"/>
    </row>
    <row r="52" ht="22.5" customHeight="1" spans="1:3">
      <c r="A52" s="101" t="s">
        <v>178</v>
      </c>
      <c r="B52" s="100"/>
      <c r="C52" s="101"/>
    </row>
    <row r="53" ht="22.5" customHeight="1" spans="1:3">
      <c r="A53" s="101" t="s">
        <v>179</v>
      </c>
      <c r="B53" s="100"/>
      <c r="C53" s="101"/>
    </row>
    <row r="54" ht="22.5" customHeight="1" spans="1:3">
      <c r="A54" s="101" t="s">
        <v>180</v>
      </c>
      <c r="B54" s="100"/>
      <c r="C54" s="101"/>
    </row>
    <row r="55" ht="22.5" customHeight="1" spans="1:3">
      <c r="A55" s="101" t="s">
        <v>181</v>
      </c>
      <c r="B55" s="100"/>
      <c r="C55" s="101"/>
    </row>
    <row r="56" ht="22.5" customHeight="1" spans="1:3">
      <c r="A56" s="101" t="s">
        <v>182</v>
      </c>
      <c r="B56" s="103"/>
      <c r="C56" s="101"/>
    </row>
    <row r="57" ht="22.5" customHeight="1" spans="1:3">
      <c r="A57" s="100" t="s">
        <v>109</v>
      </c>
      <c r="B57" s="100">
        <f>B45+B17+B5</f>
        <v>1126.98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1" t="s">
        <v>183</v>
      </c>
    </row>
    <row r="2" ht="19.5" customHeight="1" spans="1:2">
      <c r="A2" s="83"/>
      <c r="B2" s="84"/>
    </row>
    <row r="3" ht="30" customHeight="1" spans="1:2">
      <c r="A3" s="85" t="s">
        <v>184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124</v>
      </c>
    </row>
    <row r="6" ht="38.25" customHeight="1" spans="1:2">
      <c r="A6" s="89" t="s">
        <v>185</v>
      </c>
      <c r="B6" s="76">
        <v>10</v>
      </c>
    </row>
    <row r="7" ht="38.25" customHeight="1" spans="1:2">
      <c r="A7" s="76" t="s">
        <v>186</v>
      </c>
      <c r="B7" s="76"/>
    </row>
    <row r="8" ht="38.25" customHeight="1" spans="1:2">
      <c r="A8" s="76" t="s">
        <v>187</v>
      </c>
      <c r="B8" s="76"/>
    </row>
    <row r="9" ht="38.25" customHeight="1" spans="1:2">
      <c r="A9" s="90" t="s">
        <v>188</v>
      </c>
      <c r="B9" s="90">
        <v>10</v>
      </c>
    </row>
    <row r="10" ht="38.25" customHeight="1" spans="1:2">
      <c r="A10" s="91" t="s">
        <v>189</v>
      </c>
      <c r="B10" s="90">
        <v>10</v>
      </c>
    </row>
    <row r="11" ht="38.25" customHeight="1" spans="1:2">
      <c r="A11" s="92" t="s">
        <v>190</v>
      </c>
      <c r="B11" s="93"/>
    </row>
    <row r="12" ht="91.5" customHeight="1" spans="1:2">
      <c r="A12" s="94" t="s">
        <v>191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0" sqref="C10"/>
    </sheetView>
  </sheetViews>
  <sheetFormatPr defaultColWidth="6.875" defaultRowHeight="11.25"/>
  <cols>
    <col min="1" max="1" width="18.125" style="69" customWidth="1"/>
    <col min="2" max="2" width="15.375" style="69" customWidth="1"/>
    <col min="3" max="11" width="9.875" style="69" customWidth="1"/>
    <col min="12" max="16384" width="6.875" style="69"/>
  </cols>
  <sheetData>
    <row r="1" ht="16.5" customHeight="1" spans="1:11">
      <c r="A1" s="50" t="s">
        <v>192</v>
      </c>
      <c r="B1" s="52"/>
      <c r="C1" s="52"/>
      <c r="D1" s="52"/>
      <c r="E1" s="52"/>
      <c r="F1" s="52"/>
      <c r="G1" s="52"/>
      <c r="H1" s="52"/>
      <c r="I1" s="52"/>
      <c r="J1" s="79"/>
      <c r="K1" s="79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52"/>
      <c r="J2" s="79"/>
      <c r="K2" s="79"/>
    </row>
    <row r="3" ht="29.25" customHeight="1" spans="1:11">
      <c r="A3" s="70" t="s">
        <v>193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71"/>
      <c r="B4" s="71"/>
      <c r="C4" s="71"/>
      <c r="D4" s="71"/>
      <c r="E4" s="71"/>
      <c r="F4" s="71"/>
      <c r="G4" s="71"/>
      <c r="H4" s="71"/>
      <c r="I4" s="71"/>
      <c r="J4" s="80" t="s">
        <v>2</v>
      </c>
      <c r="K4" s="80"/>
    </row>
    <row r="5" ht="26.25" customHeight="1" spans="1:11">
      <c r="A5" s="72" t="s">
        <v>40</v>
      </c>
      <c r="B5" s="72"/>
      <c r="C5" s="72" t="s">
        <v>123</v>
      </c>
      <c r="D5" s="72"/>
      <c r="E5" s="72"/>
      <c r="F5" s="72" t="s">
        <v>124</v>
      </c>
      <c r="G5" s="72"/>
      <c r="H5" s="72"/>
      <c r="I5" s="72" t="s">
        <v>194</v>
      </c>
      <c r="J5" s="72"/>
      <c r="K5" s="72"/>
    </row>
    <row r="6" s="68" customFormat="1" ht="27.75" customHeight="1" spans="1:11">
      <c r="A6" s="72" t="s">
        <v>45</v>
      </c>
      <c r="B6" s="72" t="s">
        <v>46</v>
      </c>
      <c r="C6" s="72" t="s">
        <v>126</v>
      </c>
      <c r="D6" s="72" t="s">
        <v>112</v>
      </c>
      <c r="E6" s="72" t="s">
        <v>113</v>
      </c>
      <c r="F6" s="72" t="s">
        <v>126</v>
      </c>
      <c r="G6" s="72" t="s">
        <v>112</v>
      </c>
      <c r="H6" s="72" t="s">
        <v>113</v>
      </c>
      <c r="I6" s="72" t="s">
        <v>126</v>
      </c>
      <c r="J6" s="72" t="s">
        <v>112</v>
      </c>
      <c r="K6" s="72" t="s">
        <v>113</v>
      </c>
    </row>
    <row r="7" s="68" customFormat="1" ht="30" customHeight="1" spans="1:11">
      <c r="A7" s="73"/>
      <c r="B7" s="74"/>
      <c r="C7" s="74"/>
      <c r="D7" s="74"/>
      <c r="E7" s="74"/>
      <c r="F7" s="74"/>
      <c r="G7" s="74"/>
      <c r="H7" s="74"/>
      <c r="I7" s="74"/>
      <c r="J7" s="81"/>
      <c r="K7" s="81"/>
    </row>
    <row r="8" s="68" customFormat="1" ht="30" customHeight="1" spans="1:11">
      <c r="A8" s="73"/>
      <c r="B8" s="74"/>
      <c r="C8" s="74"/>
      <c r="D8" s="74"/>
      <c r="E8" s="74"/>
      <c r="F8" s="74"/>
      <c r="G8" s="74"/>
      <c r="H8" s="74"/>
      <c r="I8" s="74"/>
      <c r="J8" s="81"/>
      <c r="K8" s="81"/>
    </row>
    <row r="9" s="68" customFormat="1" ht="30" customHeight="1" spans="1:11">
      <c r="A9" s="73"/>
      <c r="B9" s="74"/>
      <c r="C9" s="74"/>
      <c r="D9" s="74"/>
      <c r="E9" s="74"/>
      <c r="F9" s="74"/>
      <c r="G9" s="74"/>
      <c r="H9" s="74"/>
      <c r="I9" s="74"/>
      <c r="J9" s="81"/>
      <c r="K9" s="81"/>
    </row>
    <row r="10" s="68" customFormat="1" ht="30" customHeight="1" spans="1:11">
      <c r="A10" s="73"/>
      <c r="B10" s="74"/>
      <c r="C10" s="74"/>
      <c r="D10" s="74"/>
      <c r="E10" s="74"/>
      <c r="F10" s="74"/>
      <c r="G10" s="74"/>
      <c r="H10" s="74"/>
      <c r="I10" s="74"/>
      <c r="J10" s="81"/>
      <c r="K10" s="81"/>
    </row>
    <row r="11" customFormat="1" ht="30" customHeight="1" spans="1:11">
      <c r="A11" s="73"/>
      <c r="B11" s="75"/>
      <c r="C11" s="75"/>
      <c r="D11" s="75"/>
      <c r="E11" s="75"/>
      <c r="F11" s="75"/>
      <c r="G11" s="75"/>
      <c r="H11" s="75"/>
      <c r="I11" s="75"/>
      <c r="J11" s="82"/>
      <c r="K11" s="82"/>
    </row>
    <row r="12" customFormat="1" ht="30" customHeight="1" spans="1:11">
      <c r="A12" s="73"/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customFormat="1" ht="30" customHeight="1" spans="1:11">
      <c r="A13" s="73"/>
      <c r="B13" s="74"/>
      <c r="C13" s="74"/>
      <c r="D13" s="74"/>
      <c r="E13" s="74"/>
      <c r="F13" s="74"/>
      <c r="G13" s="74"/>
      <c r="H13" s="74"/>
      <c r="I13" s="74"/>
      <c r="J13" s="76"/>
      <c r="K13" s="76"/>
    </row>
    <row r="14" ht="30" customHeight="1" spans="1:11">
      <c r="A14" s="73"/>
      <c r="B14" s="76"/>
      <c r="C14" s="76"/>
      <c r="D14" s="76"/>
      <c r="E14" s="76"/>
      <c r="F14" s="76"/>
      <c r="G14" s="76"/>
      <c r="H14" s="76"/>
      <c r="I14" s="74"/>
      <c r="J14" s="76"/>
      <c r="K14" s="76"/>
    </row>
    <row r="15" ht="30" customHeight="1" spans="1:11">
      <c r="A15" s="73"/>
      <c r="B15" s="74"/>
      <c r="C15" s="74"/>
      <c r="D15" s="74"/>
      <c r="E15" s="74"/>
      <c r="F15" s="74"/>
      <c r="G15" s="74"/>
      <c r="H15" s="74"/>
      <c r="I15" s="74"/>
      <c r="J15" s="76"/>
      <c r="K15" s="76"/>
    </row>
    <row r="16" ht="30" customHeight="1" spans="1:11">
      <c r="A16" s="73"/>
      <c r="B16" s="74"/>
      <c r="C16" s="74"/>
      <c r="D16" s="74"/>
      <c r="E16" s="74"/>
      <c r="F16" s="74"/>
      <c r="G16" s="74"/>
      <c r="H16" s="74"/>
      <c r="I16" s="74"/>
      <c r="J16" s="76"/>
      <c r="K16" s="76"/>
    </row>
    <row r="17" ht="30" customHeight="1" spans="1:11">
      <c r="A17" s="77" t="s">
        <v>195</v>
      </c>
      <c r="B17" s="78"/>
      <c r="C17" s="74"/>
      <c r="D17" s="74"/>
      <c r="E17" s="74"/>
      <c r="F17" s="74"/>
      <c r="G17" s="74"/>
      <c r="H17" s="74"/>
      <c r="I17" s="74"/>
      <c r="J17" s="76"/>
      <c r="K17" s="76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D20" sqref="D20"/>
    </sheetView>
  </sheetViews>
  <sheetFormatPr defaultColWidth="9" defaultRowHeight="14.25" outlineLevelCol="7"/>
  <cols>
    <col min="1" max="1" width="44.875" customWidth="1"/>
    <col min="2" max="2" width="11.75" style="49" customWidth="1"/>
    <col min="3" max="3" width="11.75" customWidth="1"/>
    <col min="4" max="4" width="5.41666666666667" customWidth="1"/>
    <col min="5" max="5" width="29.125" customWidth="1"/>
    <col min="6" max="6" width="11.75" customWidth="1"/>
    <col min="7" max="7" width="19.1166666666667" customWidth="1"/>
    <col min="8" max="8" width="18.15" customWidth="1"/>
  </cols>
  <sheetData>
    <row r="1" ht="18.75" spans="1:6">
      <c r="A1" s="50" t="s">
        <v>196</v>
      </c>
      <c r="B1" s="51"/>
      <c r="C1" s="52"/>
      <c r="D1" s="52"/>
      <c r="E1" s="52"/>
      <c r="F1" s="52"/>
    </row>
    <row r="2" ht="22.5" spans="1:8">
      <c r="A2" s="53" t="s">
        <v>197</v>
      </c>
      <c r="B2" s="53"/>
      <c r="C2" s="53"/>
      <c r="D2" s="53"/>
      <c r="E2" s="53"/>
      <c r="F2" s="53"/>
      <c r="G2" s="53"/>
      <c r="H2" s="53"/>
    </row>
    <row r="3" ht="20.25" customHeight="1" spans="1:8">
      <c r="A3" s="54"/>
      <c r="B3" s="55"/>
      <c r="C3" s="56"/>
      <c r="D3" s="56"/>
      <c r="E3" s="56"/>
      <c r="F3" s="56"/>
      <c r="G3" s="57" t="s">
        <v>2</v>
      </c>
      <c r="H3" s="57"/>
    </row>
    <row r="4" ht="21" customHeight="1" spans="1:8">
      <c r="A4" s="58" t="s">
        <v>198</v>
      </c>
      <c r="B4" s="59" t="s">
        <v>199</v>
      </c>
      <c r="C4" s="60" t="s">
        <v>200</v>
      </c>
      <c r="D4" s="60"/>
      <c r="E4" s="61" t="s">
        <v>201</v>
      </c>
      <c r="F4" s="10" t="s">
        <v>202</v>
      </c>
      <c r="G4" s="61" t="s">
        <v>203</v>
      </c>
      <c r="H4" s="61" t="s">
        <v>204</v>
      </c>
    </row>
    <row r="5" ht="21" customHeight="1" spans="1:8">
      <c r="A5" s="58"/>
      <c r="B5" s="59"/>
      <c r="C5" s="10" t="s">
        <v>205</v>
      </c>
      <c r="D5" s="10" t="s">
        <v>206</v>
      </c>
      <c r="E5" s="61"/>
      <c r="F5" s="10"/>
      <c r="G5" s="61"/>
      <c r="H5" s="61"/>
    </row>
    <row r="6" ht="27.75" customHeight="1" spans="1:8">
      <c r="A6" s="62" t="s">
        <v>207</v>
      </c>
      <c r="B6" s="63">
        <v>572.22</v>
      </c>
      <c r="C6" s="63">
        <v>572.22</v>
      </c>
      <c r="D6" s="64"/>
      <c r="E6" s="65" t="s">
        <v>208</v>
      </c>
      <c r="F6" s="66" t="s">
        <v>209</v>
      </c>
      <c r="G6" s="62" t="s">
        <v>207</v>
      </c>
      <c r="H6" s="66" t="s">
        <v>210</v>
      </c>
    </row>
    <row r="7" ht="27.75" customHeight="1" spans="1:8">
      <c r="A7" s="62" t="s">
        <v>211</v>
      </c>
      <c r="B7" s="63">
        <v>10</v>
      </c>
      <c r="C7" s="63">
        <v>10</v>
      </c>
      <c r="D7" s="64"/>
      <c r="E7" s="65" t="s">
        <v>212</v>
      </c>
      <c r="F7" s="66" t="s">
        <v>213</v>
      </c>
      <c r="G7" s="62" t="s">
        <v>211</v>
      </c>
      <c r="H7" s="66" t="s">
        <v>214</v>
      </c>
    </row>
    <row r="8" ht="27.75" customHeight="1" spans="1:8">
      <c r="A8" s="62" t="s">
        <v>215</v>
      </c>
      <c r="B8" s="63">
        <v>3</v>
      </c>
      <c r="C8" s="63">
        <v>3</v>
      </c>
      <c r="D8" s="64"/>
      <c r="E8" s="65" t="s">
        <v>212</v>
      </c>
      <c r="F8" s="66" t="s">
        <v>213</v>
      </c>
      <c r="G8" s="62" t="s">
        <v>215</v>
      </c>
      <c r="H8" s="66" t="s">
        <v>214</v>
      </c>
    </row>
    <row r="9" ht="27.75" customHeight="1" spans="1:8">
      <c r="A9" s="62" t="s">
        <v>216</v>
      </c>
      <c r="B9" s="63">
        <v>2.12</v>
      </c>
      <c r="C9" s="63">
        <v>2.12</v>
      </c>
      <c r="D9" s="64"/>
      <c r="E9" s="65" t="s">
        <v>217</v>
      </c>
      <c r="F9" s="66" t="s">
        <v>218</v>
      </c>
      <c r="G9" s="62" t="s">
        <v>216</v>
      </c>
      <c r="H9" s="66" t="s">
        <v>219</v>
      </c>
    </row>
    <row r="10" ht="27.75" customHeight="1" spans="1:8">
      <c r="A10" s="62" t="s">
        <v>220</v>
      </c>
      <c r="B10" s="63">
        <v>60.2</v>
      </c>
      <c r="C10" s="63">
        <v>60.2</v>
      </c>
      <c r="D10" s="64"/>
      <c r="E10" s="65" t="s">
        <v>212</v>
      </c>
      <c r="F10" s="66" t="s">
        <v>213</v>
      </c>
      <c r="G10" s="62" t="s">
        <v>220</v>
      </c>
      <c r="H10" s="66" t="s">
        <v>214</v>
      </c>
    </row>
    <row r="11" ht="27.75" customHeight="1" spans="1:8">
      <c r="A11" s="62" t="s">
        <v>221</v>
      </c>
      <c r="B11" s="63">
        <v>2.06</v>
      </c>
      <c r="C11" s="63">
        <v>2.06</v>
      </c>
      <c r="D11" s="64"/>
      <c r="E11" s="65" t="s">
        <v>212</v>
      </c>
      <c r="F11" s="66" t="s">
        <v>213</v>
      </c>
      <c r="G11" s="62" t="s">
        <v>221</v>
      </c>
      <c r="H11" s="66" t="s">
        <v>222</v>
      </c>
    </row>
    <row r="12" ht="27.75" customHeight="1" spans="1:8">
      <c r="A12" s="62" t="s">
        <v>223</v>
      </c>
      <c r="B12" s="63">
        <v>2</v>
      </c>
      <c r="C12" s="63">
        <v>2</v>
      </c>
      <c r="D12" s="64"/>
      <c r="E12" s="65" t="s">
        <v>212</v>
      </c>
      <c r="F12" s="66" t="s">
        <v>213</v>
      </c>
      <c r="G12" s="62" t="s">
        <v>223</v>
      </c>
      <c r="H12" s="66" t="s">
        <v>224</v>
      </c>
    </row>
    <row r="13" ht="27.75" customHeight="1" spans="1:8">
      <c r="A13" s="62" t="s">
        <v>225</v>
      </c>
      <c r="B13" s="63">
        <v>13.88</v>
      </c>
      <c r="C13" s="63">
        <v>13.88</v>
      </c>
      <c r="D13" s="64"/>
      <c r="E13" s="65" t="s">
        <v>226</v>
      </c>
      <c r="F13" s="66" t="s">
        <v>227</v>
      </c>
      <c r="G13" s="62" t="s">
        <v>225</v>
      </c>
      <c r="H13" s="66" t="s">
        <v>228</v>
      </c>
    </row>
    <row r="14" ht="27.75" customHeight="1" spans="1:8">
      <c r="A14" s="62" t="s">
        <v>229</v>
      </c>
      <c r="B14" s="63">
        <v>8.78</v>
      </c>
      <c r="C14" s="63">
        <v>8.78</v>
      </c>
      <c r="D14" s="64"/>
      <c r="E14" s="65" t="s">
        <v>212</v>
      </c>
      <c r="F14" s="66" t="s">
        <v>213</v>
      </c>
      <c r="G14" s="62" t="s">
        <v>229</v>
      </c>
      <c r="H14" s="66" t="s">
        <v>222</v>
      </c>
    </row>
    <row r="15" ht="27.75" customHeight="1" spans="1:8">
      <c r="A15" s="62" t="s">
        <v>230</v>
      </c>
      <c r="B15" s="63">
        <v>15.8</v>
      </c>
      <c r="C15" s="63">
        <v>15.8</v>
      </c>
      <c r="D15" s="64"/>
      <c r="E15" s="65" t="s">
        <v>226</v>
      </c>
      <c r="F15" s="66" t="s">
        <v>227</v>
      </c>
      <c r="G15" s="62" t="s">
        <v>230</v>
      </c>
      <c r="H15" s="66" t="s">
        <v>214</v>
      </c>
    </row>
    <row r="16" ht="27.75" customHeight="1" spans="1:8">
      <c r="A16" s="62" t="s">
        <v>231</v>
      </c>
      <c r="B16" s="63">
        <v>10</v>
      </c>
      <c r="C16" s="63">
        <v>10</v>
      </c>
      <c r="D16" s="64"/>
      <c r="E16" s="65" t="s">
        <v>212</v>
      </c>
      <c r="F16" s="66" t="s">
        <v>213</v>
      </c>
      <c r="G16" s="62" t="s">
        <v>231</v>
      </c>
      <c r="H16" s="66" t="s">
        <v>232</v>
      </c>
    </row>
    <row r="17" ht="27.75" customHeight="1" spans="1:8">
      <c r="A17" s="62" t="s">
        <v>233</v>
      </c>
      <c r="B17" s="63">
        <v>3.08</v>
      </c>
      <c r="C17" s="63">
        <v>3.08</v>
      </c>
      <c r="D17" s="64"/>
      <c r="E17" s="65" t="s">
        <v>212</v>
      </c>
      <c r="F17" s="66" t="s">
        <v>213</v>
      </c>
      <c r="G17" s="62" t="s">
        <v>233</v>
      </c>
      <c r="H17" s="66" t="s">
        <v>214</v>
      </c>
    </row>
    <row r="18" ht="27.75" customHeight="1" spans="1:8">
      <c r="A18" s="62" t="s">
        <v>234</v>
      </c>
      <c r="B18" s="63">
        <v>18.2</v>
      </c>
      <c r="C18" s="63">
        <v>18.2</v>
      </c>
      <c r="D18" s="64"/>
      <c r="E18" s="65" t="s">
        <v>212</v>
      </c>
      <c r="F18" s="66" t="s">
        <v>213</v>
      </c>
      <c r="G18" s="62" t="s">
        <v>234</v>
      </c>
      <c r="H18" s="66" t="s">
        <v>222</v>
      </c>
    </row>
    <row r="19" ht="27.75" customHeight="1" spans="1:8">
      <c r="A19" s="62" t="s">
        <v>235</v>
      </c>
      <c r="B19" s="63">
        <v>15.05</v>
      </c>
      <c r="C19" s="63">
        <v>15.05</v>
      </c>
      <c r="D19" s="64"/>
      <c r="E19" s="65" t="s">
        <v>212</v>
      </c>
      <c r="F19" s="66" t="s">
        <v>213</v>
      </c>
      <c r="G19" s="62" t="s">
        <v>235</v>
      </c>
      <c r="H19" s="66" t="s">
        <v>214</v>
      </c>
    </row>
    <row r="20" ht="27.75" customHeight="1" spans="1:8">
      <c r="A20" s="62" t="s">
        <v>236</v>
      </c>
      <c r="B20" s="63">
        <v>27.09</v>
      </c>
      <c r="C20" s="63">
        <v>27.09</v>
      </c>
      <c r="D20" s="64"/>
      <c r="E20" s="65" t="s">
        <v>237</v>
      </c>
      <c r="F20" s="66" t="s">
        <v>238</v>
      </c>
      <c r="G20" s="62" t="s">
        <v>236</v>
      </c>
      <c r="H20" s="66" t="s">
        <v>239</v>
      </c>
    </row>
    <row r="21" ht="27.75" customHeight="1" spans="1:8">
      <c r="A21" s="62" t="s">
        <v>240</v>
      </c>
      <c r="B21" s="63">
        <v>345</v>
      </c>
      <c r="C21" s="63">
        <v>345</v>
      </c>
      <c r="D21" s="64"/>
      <c r="E21" s="65" t="s">
        <v>241</v>
      </c>
      <c r="F21" s="66" t="s">
        <v>242</v>
      </c>
      <c r="G21" s="62" t="s">
        <v>240</v>
      </c>
      <c r="H21" s="66" t="s">
        <v>243</v>
      </c>
    </row>
    <row r="22" ht="27.75" customHeight="1" spans="1:8">
      <c r="A22" s="62" t="s">
        <v>244</v>
      </c>
      <c r="B22" s="63">
        <v>9.96</v>
      </c>
      <c r="C22" s="63">
        <v>9.96</v>
      </c>
      <c r="D22" s="64"/>
      <c r="E22" s="65" t="s">
        <v>245</v>
      </c>
      <c r="F22" s="66" t="s">
        <v>246</v>
      </c>
      <c r="G22" s="62" t="s">
        <v>244</v>
      </c>
      <c r="H22" s="66" t="s">
        <v>247</v>
      </c>
    </row>
    <row r="23" ht="27.75" customHeight="1" spans="1:8">
      <c r="A23" s="62" t="s">
        <v>248</v>
      </c>
      <c r="B23" s="63">
        <v>10</v>
      </c>
      <c r="C23" s="63">
        <v>10</v>
      </c>
      <c r="D23" s="64"/>
      <c r="E23" s="65" t="s">
        <v>226</v>
      </c>
      <c r="F23" s="66" t="s">
        <v>227</v>
      </c>
      <c r="G23" s="62" t="s">
        <v>248</v>
      </c>
      <c r="H23" s="66" t="s">
        <v>249</v>
      </c>
    </row>
    <row r="24" ht="27.75" customHeight="1" spans="1:8">
      <c r="A24" s="62" t="s">
        <v>250</v>
      </c>
      <c r="B24" s="63">
        <v>1.09</v>
      </c>
      <c r="C24" s="63">
        <v>1.09</v>
      </c>
      <c r="D24" s="64"/>
      <c r="E24" s="65" t="s">
        <v>237</v>
      </c>
      <c r="F24" s="66" t="s">
        <v>238</v>
      </c>
      <c r="G24" s="62" t="s">
        <v>250</v>
      </c>
      <c r="H24" s="66" t="s">
        <v>247</v>
      </c>
    </row>
    <row r="25" ht="27.75" customHeight="1" spans="1:8">
      <c r="A25" s="62" t="s">
        <v>251</v>
      </c>
      <c r="B25" s="63">
        <v>3.98</v>
      </c>
      <c r="C25" s="63">
        <v>3.98</v>
      </c>
      <c r="D25" s="64"/>
      <c r="E25" s="65" t="s">
        <v>237</v>
      </c>
      <c r="F25" s="66" t="s">
        <v>238</v>
      </c>
      <c r="G25" s="62" t="s">
        <v>251</v>
      </c>
      <c r="H25" s="66" t="s">
        <v>247</v>
      </c>
    </row>
    <row r="26" ht="27.75" customHeight="1" spans="1:8">
      <c r="A26" s="62" t="s">
        <v>252</v>
      </c>
      <c r="B26" s="63">
        <v>7.5</v>
      </c>
      <c r="C26" s="63">
        <v>7.5</v>
      </c>
      <c r="D26" s="64"/>
      <c r="E26" s="65" t="s">
        <v>226</v>
      </c>
      <c r="F26" s="66" t="s">
        <v>227</v>
      </c>
      <c r="G26" s="62" t="s">
        <v>252</v>
      </c>
      <c r="H26" s="66" t="s">
        <v>214</v>
      </c>
    </row>
    <row r="27" ht="27.75" customHeight="1" spans="1:8">
      <c r="A27" s="62" t="s">
        <v>253</v>
      </c>
      <c r="B27" s="63">
        <v>0.94</v>
      </c>
      <c r="C27" s="63">
        <v>0.94</v>
      </c>
      <c r="D27" s="64"/>
      <c r="E27" s="65" t="s">
        <v>226</v>
      </c>
      <c r="F27" s="66" t="s">
        <v>227</v>
      </c>
      <c r="G27" s="62" t="s">
        <v>253</v>
      </c>
      <c r="H27" s="66" t="s">
        <v>247</v>
      </c>
    </row>
    <row r="28" ht="27.75" customHeight="1" spans="1:8">
      <c r="A28" s="62" t="s">
        <v>254</v>
      </c>
      <c r="B28" s="63">
        <v>184.17</v>
      </c>
      <c r="C28" s="63">
        <v>184.17</v>
      </c>
      <c r="D28" s="64"/>
      <c r="E28" s="65" t="s">
        <v>245</v>
      </c>
      <c r="F28" s="66" t="s">
        <v>246</v>
      </c>
      <c r="G28" s="62" t="s">
        <v>254</v>
      </c>
      <c r="H28" s="66" t="s">
        <v>247</v>
      </c>
    </row>
    <row r="29" ht="27.75" customHeight="1" spans="1:8">
      <c r="A29" s="62" t="s">
        <v>255</v>
      </c>
      <c r="B29" s="63">
        <v>145.9</v>
      </c>
      <c r="C29" s="63">
        <v>145.9</v>
      </c>
      <c r="D29" s="64"/>
      <c r="E29" s="65" t="s">
        <v>245</v>
      </c>
      <c r="F29" s="66" t="s">
        <v>246</v>
      </c>
      <c r="G29" s="62" t="s">
        <v>255</v>
      </c>
      <c r="H29" s="66" t="s">
        <v>247</v>
      </c>
    </row>
    <row r="30" ht="27.75" customHeight="1" spans="1:8">
      <c r="A30" s="62" t="s">
        <v>256</v>
      </c>
      <c r="B30" s="63">
        <v>2.16</v>
      </c>
      <c r="C30" s="63">
        <v>2.16</v>
      </c>
      <c r="D30" s="64"/>
      <c r="E30" s="65" t="s">
        <v>226</v>
      </c>
      <c r="F30" s="66" t="s">
        <v>227</v>
      </c>
      <c r="G30" s="62" t="s">
        <v>256</v>
      </c>
      <c r="H30" s="66" t="s">
        <v>247</v>
      </c>
    </row>
    <row r="31" ht="27.75" customHeight="1" spans="1:8">
      <c r="A31" s="67" t="s">
        <v>195</v>
      </c>
      <c r="B31" s="63">
        <f>SUM(B6:B30)</f>
        <v>1474.18</v>
      </c>
      <c r="C31" s="63">
        <f>SUM(C6:C30)</f>
        <v>1474.18</v>
      </c>
      <c r="D31" s="64"/>
      <c r="E31" s="65"/>
      <c r="F31" s="66"/>
      <c r="G31" s="66"/>
      <c r="H31" s="66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辉</cp:lastModifiedBy>
  <dcterms:created xsi:type="dcterms:W3CDTF">1996-12-17T01:32:00Z</dcterms:created>
  <cp:lastPrinted>2019-03-08T08:00:00Z</cp:lastPrinted>
  <dcterms:modified xsi:type="dcterms:W3CDTF">2021-05-25T03:37:14Z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  <property fmtid="{D5CDD505-2E9C-101B-9397-08002B2CF9AE}" pid="3" name="ICV">
    <vt:lpwstr>87E27195FB544F5CAC34361AEAC5D477</vt:lpwstr>
  </property>
</Properties>
</file>