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8010" firstSheet="10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<sst xmlns="http://schemas.openxmlformats.org/spreadsheetml/2006/main" count="397" uniqueCount="219">
  <si>
    <t>表1</t>
  </si>
  <si>
    <t>孝义市住房保障管理中心2021年部门收支总表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</si>
  <si>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</si>
  <si>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</si>
  <si>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</si>
  <si>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</si>
  <si>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</si>
  <si>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</si>
  <si>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</si>
  <si>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</si>
  <si>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</si>
  <si>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</si>
  <si>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</si>
  <si>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</si>
  <si>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</si>
  <si>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</si>
  <si>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</si>
  <si>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</si>
  <si>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</si>
  <si>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</si>
  <si>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</si>
  <si>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</si>
  <si>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</si>
  <si>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</si>
  <si>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</si>
  <si>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</si>
  <si>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</si>
  <si>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</si>
  <si>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</si>
  <si>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</si>
  <si>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</si>
  <si>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</si>
  <si>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</si>
  <si>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</si>
  <si>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</si>
  <si>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</si>
  <si>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</si>
  <si>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</si>
  <si>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</si>
  <si>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孝义市住房保障管理中心2021年部门收入总表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</si>
  <si>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</si>
  <si>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</si>
  <si>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</si>
  <si>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</si>
  <si>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</si>
  <si>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</si>
  <si>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</si>
  <si>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</si>
  <si>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</si>
  <si>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</si>
  <si>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</si>
  <si>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</si>
  <si>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</si>
  <si>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</si>
  <si>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</si>
  <si>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>　　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</si>
  <si>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</si>
  <si>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</si>
  <si>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</si>
  <si>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</si>
  <si>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</si>
  <si>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</si>
  <si>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212</t>
  </si>
  <si>
    <t>城乡社区支出</t>
  </si>
  <si>
    <t xml:space="preserve">  21201</t>
  </si>
  <si>
    <t xml:space="preserve">  城乡社区管理事务</t>
  </si>
  <si>
    <t xml:space="preserve">    2120199</t>
  </si>
  <si>
    <t xml:space="preserve">    其他城乡社区管理事务支出</t>
  </si>
  <si>
    <t>221</t>
  </si>
  <si>
    <t>住房保障支出</t>
  </si>
  <si>
    <t xml:space="preserve">  22101</t>
  </si>
  <si>
    <t xml:space="preserve">  保障性安居工程支出</t>
  </si>
  <si>
    <t xml:space="preserve">    2210106</t>
  </si>
  <si>
    <t xml:space="preserve">    公共租赁住房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</si>
  <si>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</si>
  <si>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</si>
  <si>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</si>
  <si>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</si>
  <si>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</si>
  <si>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</si>
  <si>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孝义市住房保障管理中心2021年部门支出总表</t>
  </si>
  <si>
    <t>基本支出</t>
  </si>
  <si>
    <t>项目支出</t>
  </si>
  <si>
    <t>表4</t>
  </si>
  <si>
    <t>孝义市住房保障管理中心2021年财政拨款收支总表</t>
  </si>
  <si>
    <t>小计</t>
  </si>
  <si>
    <t>政府性基金预算</t>
  </si>
  <si>
    <t>十五、资源勘探信息等支出</t>
  </si>
  <si>
    <t>表5</t>
  </si>
  <si>
    <t>孝义市住房保障管理中心2021年一般公共预算支出表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</si>
  <si>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</si>
  <si>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</si>
  <si>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</si>
  <si>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</si>
  <si>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</si>
  <si>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</si>
  <si>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孝义市住房保障管理中心2021年一般公共预算基本支出经济科目表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</si>
  <si>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</si>
  <si>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</si>
  <si>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</si>
  <si>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</si>
  <si>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</si>
  <si>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</si>
  <si>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</si>
  <si>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</si>
  <si>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</si>
  <si>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</si>
  <si>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</si>
  <si>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</si>
  <si>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</si>
  <si>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</si>
  <si>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</si>
  <si>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</si>
  <si>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</si>
  <si>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</si>
  <si>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</si>
  <si>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</si>
  <si>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</si>
  <si>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</si>
  <si>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</si>
  <si>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</si>
  <si>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</si>
  <si>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</si>
  <si>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</si>
  <si>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</si>
  <si>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</si>
  <si>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</si>
  <si>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</si>
  <si>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</si>
  <si>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</si>
  <si>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</si>
  <si>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</si>
  <si>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</si>
  <si>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</si>
  <si>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</si>
  <si>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</si>
  <si>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</si>
  <si>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</si>
  <si>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</si>
  <si>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</si>
  <si>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</si>
  <si>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</si>
  <si>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</si>
  <si>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</si>
  <si>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</si>
  <si>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</si>
  <si>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</si>
  <si>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</si>
  <si>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</si>
  <si>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</si>
  <si>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</si>
  <si>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孝义市住房保障管理中心2021年一般公共预算“三公”经费支出情况统计表</t>
  </si>
  <si>
    <t>合    计</t>
  </si>
  <si>
    <t>此表无数据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</si>
  <si>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</si>
  <si>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</si>
  <si>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</si>
  <si>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</si>
  <si>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</si>
  <si>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</si>
  <si>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</si>
  <si>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孝义市住房保障管理中心2021年政府性基金预算支出表</t>
  </si>
  <si>
    <t>2021年预算比2020年预算数增减</t>
  </si>
  <si>
    <t>表9</t>
  </si>
  <si>
    <t>孝义市住房保障管理中心2021年一般公共预算重点项目绩效目标表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</si>
  <si>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</si>
  <si>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</si>
  <si>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</si>
  <si>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</si>
  <si>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</si>
  <si>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</si>
  <si>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</si>
  <si>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</si>
  <si>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</si>
  <si>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</si>
  <si>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设施设备维修维护费</t>
  </si>
  <si>
    <t>公共租赁住房</t>
  </si>
  <si>
    <t>2210106</t>
  </si>
  <si>
    <t>日常巡查发现需及时更换或修复失效的零部件，以保障各项设施设备的正常运行，保持房屋日常养护，消防水泵、无负压水泵、监控等设施设备的日常维护、维修。</t>
  </si>
  <si>
    <t>物业管理服务费</t>
  </si>
  <si>
    <t>管理公共租赁住房、服务小区住户</t>
  </si>
  <si>
    <t>2021年公租房小区大新修缮费</t>
  </si>
  <si>
    <t>保证房屋的正常使用，居民的安全使用。</t>
  </si>
  <si>
    <t>电梯维护年检费用</t>
  </si>
  <si>
    <t>保障电梯的正常运行，居民出行安全</t>
  </si>
  <si>
    <t>公用水电费</t>
  </si>
  <si>
    <t>小区运行产生的公共水费和电费</t>
  </si>
  <si>
    <t>孝义市公共租赁住房年度复审费用</t>
  </si>
  <si>
    <t>保证公共租赁住房年度复审工作正常运作</t>
  </si>
  <si>
    <t>日常管理运行费</t>
  </si>
  <si>
    <t>小区物业办公的正常运行运作</t>
  </si>
  <si>
    <t>物业管理费—劳务费</t>
  </si>
  <si>
    <t>工作人员工资正常发放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</si>
  <si>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</si>
  <si>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孝义市住房保障管理中心2021年政府采购预算表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</si>
  <si>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</si>
  <si>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</si>
  <si>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</si>
  <si>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</si>
  <si>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</si>
  <si>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</si>
  <si>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</si>
  <si>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</si>
  <si>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</si>
  <si>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</si>
  <si>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</si>
  <si>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</si>
  <si>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</si>
  <si>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</si>
  <si>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</si>
  <si>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C1204-物业管理服务</t>
  </si>
  <si>
    <t>C081401-印刷服务</t>
  </si>
  <si>
    <t>A0605-柜类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</si>
  <si>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</si>
  <si>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孝义市住房保障管理中心2021年政府购买服务支出预算表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</si>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</sst>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8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9" borderId="21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28" borderId="22" applyNumberFormat="0" applyAlignment="0" applyProtection="0">
      <alignment vertical="center"/>
    </xf>
    <xf numFmtId="0" fontId="30" fillId="28" borderId="16" applyNumberFormat="0" applyAlignment="0" applyProtection="0">
      <alignment vertical="center"/>
    </xf>
    <xf numFmtId="0" fontId="26" fillId="18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Protection="0"/>
  </cellStyleXfs>
  <cellXfs count="14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0" fillId="0" borderId="2" xfId="0" applyNumberFormat="1" applyFont="1" applyBorder="1" applyAlignment="1">
      <alignment horizontal="center"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177" fontId="3" fillId="0" borderId="0" xfId="0" applyNumberFormat="1" applyFont="1" applyProtection="1"/>
    <xf numFmtId="177" fontId="6" fillId="0" borderId="0" xfId="0" applyNumberFormat="1" applyFont="1" applyAlignment="1" applyProtection="1">
      <alignment horizontal="left"/>
    </xf>
    <xf numFmtId="177" fontId="7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8" fontId="0" fillId="0" borderId="7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" fontId="5" fillId="0" borderId="14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10" fillId="0" borderId="0" xfId="0" applyNumberFormat="1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177" fontId="7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="70" zoomScaleNormal="70" topLeftCell="A13" workbookViewId="0">
      <selection activeCell="H16" sqref="H16"/>
    </sheetView>
  </sheetViews>
  <sheetFormatPr defaultColWidth="6.875" defaultRowHeight="11.25" outlineLevelCol="7"/>
  <cols>
    <col min="1" max="1" width="33" style="63" customWidth="1"/>
    <col min="2" max="3" width="9.25" style="63" customWidth="1"/>
    <col min="4" max="4" width="9.25" style="99" customWidth="1"/>
    <col min="5" max="5" width="34.125" style="63" customWidth="1"/>
    <col min="6" max="7" width="10.25" style="63" customWidth="1"/>
    <col min="8" max="8" width="10.25" style="99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35"/>
      <c r="E1" s="116"/>
      <c r="F1" s="116"/>
      <c r="G1" s="116"/>
      <c r="H1" s="136"/>
    </row>
    <row r="2" ht="18.75" customHeight="1" spans="1:8">
      <c r="A2" s="118"/>
      <c r="B2" s="118"/>
      <c r="C2" s="118"/>
      <c r="D2" s="135"/>
      <c r="E2" s="116"/>
      <c r="F2" s="116"/>
      <c r="G2" s="116"/>
      <c r="H2" s="136"/>
    </row>
    <row r="3" ht="21" customHeight="1" spans="1:8">
      <c r="A3" s="80" t="s">
        <v>1</v>
      </c>
      <c r="B3" s="80"/>
      <c r="C3" s="80"/>
      <c r="D3" s="137"/>
      <c r="E3" s="80"/>
      <c r="F3" s="80"/>
      <c r="G3" s="80"/>
      <c r="H3" s="137"/>
    </row>
    <row r="4" ht="14.25" customHeight="1" spans="1:8">
      <c r="A4" s="119"/>
      <c r="B4" s="119"/>
      <c r="C4" s="119"/>
      <c r="D4" s="138"/>
      <c r="E4" s="119"/>
      <c r="F4" s="119"/>
      <c r="G4" s="119"/>
      <c r="H4" s="139" t="s">
        <v>2</v>
      </c>
    </row>
    <row r="5" ht="24" customHeight="1" spans="1:8">
      <c r="A5" s="147" t="s">
        <v>3</v>
      </c>
      <c r="B5" s="66"/>
      <c r="C5" s="66"/>
      <c r="D5" s="104"/>
      <c r="E5" s="147" t="s">
        <v>4</v>
      </c>
      <c r="F5" s="66"/>
      <c r="G5" s="66"/>
      <c r="H5" s="104"/>
    </row>
    <row r="6" ht="24" customHeight="1" spans="1:8">
      <c r="A6" s="148" t="s">
        <v>5</v>
      </c>
      <c r="B6" s="123" t="s">
        <v>6</v>
      </c>
      <c r="C6" s="140"/>
      <c r="D6" s="141"/>
      <c r="E6" s="132" t="s">
        <v>7</v>
      </c>
      <c r="F6" s="123" t="s">
        <v>6</v>
      </c>
      <c r="G6" s="140"/>
      <c r="H6" s="141"/>
    </row>
    <row r="7" ht="48.75" customHeight="1" spans="1:8">
      <c r="A7" s="127"/>
      <c r="B7" s="131" t="s">
        <v>8</v>
      </c>
      <c r="C7" s="131" t="s">
        <v>9</v>
      </c>
      <c r="D7" s="142" t="s">
        <v>10</v>
      </c>
      <c r="E7" s="134"/>
      <c r="F7" s="131" t="s">
        <v>8</v>
      </c>
      <c r="G7" s="131" t="s">
        <v>9</v>
      </c>
      <c r="H7" s="142" t="s">
        <v>10</v>
      </c>
    </row>
    <row r="8" ht="24" customHeight="1" spans="1:8">
      <c r="A8" s="70" t="s">
        <v>11</v>
      </c>
      <c r="B8" s="70">
        <v>1134.47</v>
      </c>
      <c r="C8" s="70">
        <v>1161.05</v>
      </c>
      <c r="D8" s="143">
        <f>(C8-B8)/B8*100</f>
        <v>2.34294428235211</v>
      </c>
      <c r="E8" s="68" t="s">
        <v>12</v>
      </c>
      <c r="F8" s="68"/>
      <c r="G8" s="68"/>
      <c r="H8" s="143"/>
    </row>
    <row r="9" ht="24" customHeight="1" spans="1:8">
      <c r="A9" s="70" t="s">
        <v>13</v>
      </c>
      <c r="B9" s="70"/>
      <c r="C9" s="70"/>
      <c r="D9" s="143">
        <v>0</v>
      </c>
      <c r="E9" s="68" t="s">
        <v>14</v>
      </c>
      <c r="F9" s="68"/>
      <c r="G9" s="68"/>
      <c r="H9" s="143"/>
    </row>
    <row r="10" ht="24" customHeight="1" spans="1:8">
      <c r="A10" s="70" t="s">
        <v>15</v>
      </c>
      <c r="B10" s="70"/>
      <c r="C10" s="70"/>
      <c r="D10" s="144"/>
      <c r="E10" s="68" t="s">
        <v>16</v>
      </c>
      <c r="F10" s="68"/>
      <c r="G10" s="68"/>
      <c r="H10" s="143"/>
    </row>
    <row r="11" ht="24" customHeight="1" spans="1:8">
      <c r="A11" s="70" t="s">
        <v>17</v>
      </c>
      <c r="B11" s="70"/>
      <c r="C11" s="70"/>
      <c r="D11" s="144"/>
      <c r="E11" s="70" t="s">
        <v>18</v>
      </c>
      <c r="F11" s="70"/>
      <c r="G11" s="70"/>
      <c r="H11" s="143"/>
    </row>
    <row r="12" ht="24" customHeight="1" spans="1:8">
      <c r="A12" s="70"/>
      <c r="B12" s="70"/>
      <c r="C12" s="70"/>
      <c r="D12" s="144"/>
      <c r="E12" s="68" t="s">
        <v>19</v>
      </c>
      <c r="F12" s="68"/>
      <c r="G12" s="68"/>
      <c r="H12" s="143"/>
    </row>
    <row r="13" ht="24" customHeight="1" spans="1:8">
      <c r="A13" s="70"/>
      <c r="B13" s="70"/>
      <c r="C13" s="70"/>
      <c r="D13" s="144"/>
      <c r="E13" s="68" t="s">
        <v>20</v>
      </c>
      <c r="F13" s="68"/>
      <c r="G13" s="68"/>
      <c r="H13" s="143"/>
    </row>
    <row r="14" ht="24" customHeight="1" spans="1:8">
      <c r="A14" s="70"/>
      <c r="B14" s="70"/>
      <c r="C14" s="70"/>
      <c r="D14" s="144"/>
      <c r="E14" s="70" t="s">
        <v>21</v>
      </c>
      <c r="F14" s="70"/>
      <c r="G14" s="70"/>
      <c r="H14" s="144"/>
    </row>
    <row r="15" ht="24" customHeight="1" spans="1:8">
      <c r="A15" s="70"/>
      <c r="B15" s="70"/>
      <c r="C15" s="70"/>
      <c r="D15" s="144"/>
      <c r="E15" s="70" t="s">
        <v>22</v>
      </c>
      <c r="F15" s="145">
        <v>9.54</v>
      </c>
      <c r="G15" s="145">
        <v>13.75</v>
      </c>
      <c r="H15" s="144">
        <f>(G15-F15)/F15*100</f>
        <v>44.1299790356394</v>
      </c>
    </row>
    <row r="16" ht="24" customHeight="1" spans="1:8">
      <c r="A16" s="70"/>
      <c r="B16" s="70"/>
      <c r="C16" s="70"/>
      <c r="D16" s="144"/>
      <c r="E16" s="68" t="s">
        <v>23</v>
      </c>
      <c r="F16" s="146">
        <v>3.72</v>
      </c>
      <c r="G16" s="146">
        <v>3.48</v>
      </c>
      <c r="H16" s="144">
        <f>(G16-F16)/F16*100</f>
        <v>-6.45161290322581</v>
      </c>
    </row>
    <row r="17" ht="24" customHeight="1" spans="1:8">
      <c r="A17" s="70"/>
      <c r="B17" s="70"/>
      <c r="C17" s="70"/>
      <c r="D17" s="144"/>
      <c r="E17" s="68" t="s">
        <v>24</v>
      </c>
      <c r="F17" s="109"/>
      <c r="G17" s="109"/>
      <c r="H17" s="144"/>
    </row>
    <row r="18" ht="24" customHeight="1" spans="1:8">
      <c r="A18" s="70"/>
      <c r="B18" s="70"/>
      <c r="C18" s="70"/>
      <c r="D18" s="144"/>
      <c r="E18" s="70" t="s">
        <v>25</v>
      </c>
      <c r="F18" s="145">
        <v>64.35</v>
      </c>
      <c r="G18" s="145">
        <v>60.9</v>
      </c>
      <c r="H18" s="144">
        <f>(G18-F18)/F18*100</f>
        <v>-5.36130536130536</v>
      </c>
    </row>
    <row r="19" ht="24" customHeight="1" spans="1:8">
      <c r="A19" s="70"/>
      <c r="B19" s="70"/>
      <c r="C19" s="70"/>
      <c r="D19" s="144"/>
      <c r="E19" s="70" t="s">
        <v>26</v>
      </c>
      <c r="F19" s="70"/>
      <c r="G19" s="70"/>
      <c r="H19" s="144"/>
    </row>
    <row r="20" ht="24" customHeight="1" spans="1:8">
      <c r="A20" s="70"/>
      <c r="B20" s="70"/>
      <c r="C20" s="70"/>
      <c r="D20" s="144"/>
      <c r="E20" s="70" t="s">
        <v>27</v>
      </c>
      <c r="F20" s="70"/>
      <c r="G20" s="70"/>
      <c r="H20" s="144"/>
    </row>
    <row r="21" ht="24" customHeight="1" spans="1:8">
      <c r="A21" s="70"/>
      <c r="B21" s="70"/>
      <c r="C21" s="70"/>
      <c r="D21" s="144"/>
      <c r="E21" s="70" t="s">
        <v>28</v>
      </c>
      <c r="F21" s="70"/>
      <c r="G21" s="70"/>
      <c r="H21" s="144"/>
    </row>
    <row r="22" ht="24" customHeight="1" spans="1:8">
      <c r="A22" s="70"/>
      <c r="B22" s="70"/>
      <c r="C22" s="70"/>
      <c r="D22" s="144"/>
      <c r="E22" s="70" t="s">
        <v>29</v>
      </c>
      <c r="F22" s="70"/>
      <c r="G22" s="70"/>
      <c r="H22" s="144"/>
    </row>
    <row r="23" ht="24" customHeight="1" spans="1:8">
      <c r="A23" s="70"/>
      <c r="B23" s="70"/>
      <c r="C23" s="70"/>
      <c r="D23" s="144"/>
      <c r="E23" s="70" t="s">
        <v>30</v>
      </c>
      <c r="F23" s="70"/>
      <c r="G23" s="70"/>
      <c r="H23" s="144"/>
    </row>
    <row r="24" ht="24" customHeight="1" spans="1:8">
      <c r="A24" s="70"/>
      <c r="B24" s="70"/>
      <c r="C24" s="70"/>
      <c r="D24" s="144"/>
      <c r="E24" s="70" t="s">
        <v>31</v>
      </c>
      <c r="F24" s="70"/>
      <c r="G24" s="70"/>
      <c r="H24" s="144"/>
    </row>
    <row r="25" ht="24" customHeight="1" spans="1:8">
      <c r="A25" s="70"/>
      <c r="B25" s="70"/>
      <c r="C25" s="70"/>
      <c r="D25" s="144"/>
      <c r="E25" s="70" t="s">
        <v>32</v>
      </c>
      <c r="F25" s="70">
        <v>1056.86</v>
      </c>
      <c r="G25" s="70">
        <v>1082.92</v>
      </c>
      <c r="H25" s="144">
        <f>(G25-F25)/F25*100</f>
        <v>2.46579490187917</v>
      </c>
    </row>
    <row r="26" ht="24" customHeight="1" spans="1:8">
      <c r="A26" s="70"/>
      <c r="B26" s="70"/>
      <c r="C26" s="70"/>
      <c r="D26" s="144"/>
      <c r="E26" s="70" t="s">
        <v>33</v>
      </c>
      <c r="F26" s="70"/>
      <c r="G26" s="70"/>
      <c r="H26" s="144"/>
    </row>
    <row r="27" ht="24" customHeight="1" spans="1:8">
      <c r="A27" s="70"/>
      <c r="B27" s="70"/>
      <c r="C27" s="70"/>
      <c r="D27" s="144"/>
      <c r="E27" s="70" t="s">
        <v>34</v>
      </c>
      <c r="F27" s="70"/>
      <c r="G27" s="70"/>
      <c r="H27" s="144"/>
    </row>
    <row r="28" ht="24" customHeight="1" spans="1:8">
      <c r="A28" s="70"/>
      <c r="B28" s="70"/>
      <c r="C28" s="70"/>
      <c r="D28" s="144"/>
      <c r="E28" s="70" t="s">
        <v>35</v>
      </c>
      <c r="F28" s="96"/>
      <c r="G28" s="96"/>
      <c r="H28" s="144"/>
    </row>
    <row r="29" ht="24" customHeight="1" spans="1:8">
      <c r="A29" s="66" t="s">
        <v>36</v>
      </c>
      <c r="B29" s="66">
        <f>SUM(B8:B28)</f>
        <v>1134.47</v>
      </c>
      <c r="C29" s="66">
        <f>SUM(C8:C28)</f>
        <v>1161.05</v>
      </c>
      <c r="D29" s="104">
        <f>(C29-B29)/B29*100</f>
        <v>2.34294428235211</v>
      </c>
      <c r="E29" s="66" t="s">
        <v>37</v>
      </c>
      <c r="F29" s="66">
        <f>SUM(F8:F28)</f>
        <v>1134.47</v>
      </c>
      <c r="G29" s="66">
        <f>SUM(G8:G28)</f>
        <v>1161.05</v>
      </c>
      <c r="H29" s="144">
        <f>(G29-F29)/F29*100</f>
        <v>2.34294428235211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zoomScale="70" zoomScaleNormal="70" workbookViewId="0">
      <selection activeCell="C14" sqref="C14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3" width="14.625" style="99" customWidth="1"/>
    <col min="4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5" t="s">
        <v>38</v>
      </c>
      <c r="B1" s="46"/>
      <c r="C1" s="100"/>
      <c r="D1" s="73"/>
      <c r="E1" s="73"/>
      <c r="F1" s="73"/>
      <c r="G1" s="73"/>
    </row>
    <row r="2" ht="29.25" customHeight="1" spans="1:7">
      <c r="A2" s="64" t="s">
        <v>39</v>
      </c>
      <c r="B2" s="64"/>
      <c r="C2" s="101"/>
      <c r="D2" s="64"/>
      <c r="E2" s="64"/>
      <c r="F2" s="64"/>
      <c r="G2" s="64"/>
    </row>
    <row r="3" ht="26.25" customHeight="1" spans="1:7">
      <c r="A3" s="65"/>
      <c r="B3" s="65"/>
      <c r="C3" s="121"/>
      <c r="D3" s="65"/>
      <c r="E3" s="65"/>
      <c r="F3" s="65"/>
      <c r="G3" s="122" t="s">
        <v>2</v>
      </c>
    </row>
    <row r="4" ht="26.25" customHeight="1" spans="1:7">
      <c r="A4" s="66" t="s">
        <v>40</v>
      </c>
      <c r="B4" s="66"/>
      <c r="C4" s="130" t="s">
        <v>36</v>
      </c>
      <c r="D4" s="131" t="s">
        <v>41</v>
      </c>
      <c r="E4" s="131" t="s">
        <v>42</v>
      </c>
      <c r="F4" s="131" t="s">
        <v>43</v>
      </c>
      <c r="G4" s="132" t="s">
        <v>44</v>
      </c>
    </row>
    <row r="5" s="62" customFormat="1" ht="47.25" customHeight="1" spans="1:7">
      <c r="A5" s="66" t="s">
        <v>45</v>
      </c>
      <c r="B5" s="66" t="s">
        <v>46</v>
      </c>
      <c r="C5" s="133"/>
      <c r="D5" s="131"/>
      <c r="E5" s="131"/>
      <c r="F5" s="131"/>
      <c r="G5" s="134"/>
    </row>
    <row r="6" s="62" customFormat="1" ht="25.5" customHeight="1" spans="1:7">
      <c r="A6" s="105">
        <v>208</v>
      </c>
      <c r="B6" s="32" t="s">
        <v>47</v>
      </c>
      <c r="C6" s="106">
        <f>D6+E6+F6+G6</f>
        <v>13.75</v>
      </c>
      <c r="D6" s="120">
        <v>13.75</v>
      </c>
      <c r="E6" s="75"/>
      <c r="F6" s="75"/>
      <c r="G6" s="75"/>
    </row>
    <row r="7" s="62" customFormat="1" ht="25.5" customHeight="1" spans="1:7">
      <c r="A7" s="105" t="s">
        <v>48</v>
      </c>
      <c r="B7" s="32" t="s">
        <v>49</v>
      </c>
      <c r="C7" s="106">
        <f t="shared" ref="C7:C23" si="0">D7+E7+F7+G7</f>
        <v>13.75</v>
      </c>
      <c r="D7" s="120">
        <v>13.75</v>
      </c>
      <c r="E7" s="75"/>
      <c r="F7" s="75"/>
      <c r="G7" s="75"/>
    </row>
    <row r="8" s="62" customFormat="1" ht="25.5" customHeight="1" spans="1:7">
      <c r="A8" s="105" t="s">
        <v>50</v>
      </c>
      <c r="B8" s="32" t="s">
        <v>51</v>
      </c>
      <c r="C8" s="106">
        <f t="shared" si="0"/>
        <v>0.39</v>
      </c>
      <c r="D8" s="120">
        <v>0.39</v>
      </c>
      <c r="E8" s="75"/>
      <c r="F8" s="75"/>
      <c r="G8" s="75"/>
    </row>
    <row r="9" s="62" customFormat="1" ht="25.5" customHeight="1" spans="1:7">
      <c r="A9" s="105" t="s">
        <v>52</v>
      </c>
      <c r="B9" s="32" t="s">
        <v>53</v>
      </c>
      <c r="C9" s="106">
        <f t="shared" si="0"/>
        <v>8.56</v>
      </c>
      <c r="D9" s="120">
        <v>8.56</v>
      </c>
      <c r="E9" s="75"/>
      <c r="F9" s="75"/>
      <c r="G9" s="75"/>
    </row>
    <row r="10" s="62" customFormat="1" ht="25.5" customHeight="1" spans="1:7">
      <c r="A10" s="105" t="s">
        <v>54</v>
      </c>
      <c r="B10" s="32" t="s">
        <v>55</v>
      </c>
      <c r="C10" s="106">
        <f t="shared" si="0"/>
        <v>4.8</v>
      </c>
      <c r="D10" s="120">
        <v>4.8</v>
      </c>
      <c r="E10" s="75"/>
      <c r="F10" s="75"/>
      <c r="G10" s="75"/>
    </row>
    <row r="11" customFormat="1" ht="25.5" customHeight="1" spans="1:7">
      <c r="A11" s="105" t="s">
        <v>56</v>
      </c>
      <c r="B11" s="32" t="s">
        <v>57</v>
      </c>
      <c r="C11" s="106">
        <f t="shared" si="0"/>
        <v>3.48</v>
      </c>
      <c r="D11" s="120">
        <v>3.48</v>
      </c>
      <c r="E11" s="76"/>
      <c r="F11" s="76"/>
      <c r="G11" s="76"/>
    </row>
    <row r="12" customFormat="1" ht="25.5" customHeight="1" spans="1:7">
      <c r="A12" s="105" t="s">
        <v>58</v>
      </c>
      <c r="B12" s="32" t="s">
        <v>59</v>
      </c>
      <c r="C12" s="106">
        <f t="shared" si="0"/>
        <v>3.48</v>
      </c>
      <c r="D12" s="120">
        <v>3.48</v>
      </c>
      <c r="E12" s="70"/>
      <c r="F12" s="70"/>
      <c r="G12" s="70"/>
    </row>
    <row r="13" customFormat="1" ht="25.5" customHeight="1" spans="1:7">
      <c r="A13" s="105" t="s">
        <v>60</v>
      </c>
      <c r="B13" s="32" t="s">
        <v>61</v>
      </c>
      <c r="C13" s="106">
        <f t="shared" si="0"/>
        <v>3.48</v>
      </c>
      <c r="D13" s="120">
        <v>3.48</v>
      </c>
      <c r="E13" s="70"/>
      <c r="F13" s="70"/>
      <c r="G13" s="70"/>
    </row>
    <row r="14" customFormat="1" ht="25.5" customHeight="1" spans="1:7">
      <c r="A14" s="105" t="s">
        <v>62</v>
      </c>
      <c r="B14" s="32" t="s">
        <v>63</v>
      </c>
      <c r="C14" s="106">
        <f t="shared" si="0"/>
        <v>60.9</v>
      </c>
      <c r="D14" s="120">
        <v>60.9</v>
      </c>
      <c r="E14" s="70"/>
      <c r="F14" s="70"/>
      <c r="G14" s="70"/>
    </row>
    <row r="15" customFormat="1" ht="25.5" customHeight="1" spans="1:7">
      <c r="A15" s="105" t="s">
        <v>64</v>
      </c>
      <c r="B15" s="32" t="s">
        <v>65</v>
      </c>
      <c r="C15" s="106">
        <f t="shared" si="0"/>
        <v>60.9</v>
      </c>
      <c r="D15" s="120">
        <v>60.9</v>
      </c>
      <c r="E15" s="70"/>
      <c r="F15" s="70"/>
      <c r="G15" s="70"/>
    </row>
    <row r="16" ht="25.5" customHeight="1" spans="1:7">
      <c r="A16" s="105" t="s">
        <v>66</v>
      </c>
      <c r="B16" s="32" t="s">
        <v>67</v>
      </c>
      <c r="C16" s="106">
        <f t="shared" si="0"/>
        <v>60.9</v>
      </c>
      <c r="D16" s="120">
        <v>60.9</v>
      </c>
      <c r="E16" s="70"/>
      <c r="F16" s="70"/>
      <c r="G16" s="70"/>
    </row>
    <row r="17" ht="25.5" customHeight="1" spans="1:7">
      <c r="A17" s="105" t="s">
        <v>68</v>
      </c>
      <c r="B17" s="32" t="s">
        <v>69</v>
      </c>
      <c r="C17" s="106">
        <f>C18+C20</f>
        <v>1082.92</v>
      </c>
      <c r="D17" s="106">
        <f>D18+D20</f>
        <v>1082.92</v>
      </c>
      <c r="E17" s="70"/>
      <c r="F17" s="70"/>
      <c r="G17" s="70"/>
    </row>
    <row r="18" ht="25.5" customHeight="1" spans="1:7">
      <c r="A18" s="105" t="s">
        <v>70</v>
      </c>
      <c r="B18" s="32" t="s">
        <v>71</v>
      </c>
      <c r="C18" s="106">
        <f t="shared" si="0"/>
        <v>1076.5</v>
      </c>
      <c r="D18" s="120">
        <v>1076.5</v>
      </c>
      <c r="E18" s="70"/>
      <c r="F18" s="70"/>
      <c r="G18" s="97"/>
    </row>
    <row r="19" ht="25.5" customHeight="1" spans="1:7">
      <c r="A19" s="105" t="s">
        <v>72</v>
      </c>
      <c r="B19" s="32" t="s">
        <v>73</v>
      </c>
      <c r="C19" s="106">
        <f t="shared" si="0"/>
        <v>1076.5</v>
      </c>
      <c r="D19" s="120">
        <v>1076.5</v>
      </c>
      <c r="E19" s="70"/>
      <c r="F19" s="70"/>
      <c r="G19" s="97"/>
    </row>
    <row r="20" ht="25.5" customHeight="1" spans="1:7">
      <c r="A20" s="105" t="s">
        <v>74</v>
      </c>
      <c r="B20" s="32" t="s">
        <v>75</v>
      </c>
      <c r="C20" s="106">
        <f t="shared" si="0"/>
        <v>6.42</v>
      </c>
      <c r="D20" s="120">
        <v>6.42</v>
      </c>
      <c r="E20" s="70"/>
      <c r="F20" s="70"/>
      <c r="G20" s="70"/>
    </row>
    <row r="21" ht="25.5" customHeight="1" spans="1:7">
      <c r="A21" s="105" t="s">
        <v>76</v>
      </c>
      <c r="B21" s="32" t="s">
        <v>77</v>
      </c>
      <c r="C21" s="106">
        <f t="shared" si="0"/>
        <v>6.42</v>
      </c>
      <c r="D21" s="120">
        <v>6.42</v>
      </c>
      <c r="E21" s="70"/>
      <c r="F21" s="70"/>
      <c r="G21" s="70"/>
    </row>
    <row r="22" ht="25.5" customHeight="1" spans="1:7">
      <c r="A22" s="67"/>
      <c r="B22" s="68"/>
      <c r="C22" s="106">
        <f t="shared" si="0"/>
        <v>0</v>
      </c>
      <c r="D22" s="66"/>
      <c r="E22" s="70"/>
      <c r="F22" s="70"/>
      <c r="G22" s="70"/>
    </row>
    <row r="23" ht="25.5" customHeight="1" spans="1:7">
      <c r="A23" s="71" t="s">
        <v>78</v>
      </c>
      <c r="B23" s="72"/>
      <c r="C23" s="106">
        <f>C6+C11+C14+C17</f>
        <v>1161.05</v>
      </c>
      <c r="D23" s="106">
        <f>D6+D11+D14+D17</f>
        <v>1161.05</v>
      </c>
      <c r="E23" s="70"/>
      <c r="F23" s="70"/>
      <c r="G23" s="70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zoomScale="70" zoomScaleNormal="70" topLeftCell="A13" workbookViewId="0">
      <selection activeCell="D13" sqref="D13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3" width="24.125" style="99" customWidth="1"/>
    <col min="4" max="5" width="24.125" style="63" customWidth="1"/>
    <col min="6" max="16384" width="6.875" style="63"/>
  </cols>
  <sheetData>
    <row r="1" ht="16.5" customHeight="1" spans="1:5">
      <c r="A1" s="45" t="s">
        <v>79</v>
      </c>
      <c r="B1" s="46"/>
      <c r="C1" s="100"/>
      <c r="D1" s="73"/>
      <c r="E1" s="73"/>
    </row>
    <row r="2" ht="16.5" customHeight="1" spans="1:5">
      <c r="A2" s="46"/>
      <c r="B2" s="46"/>
      <c r="C2" s="100"/>
      <c r="D2" s="73"/>
      <c r="E2" s="73"/>
    </row>
    <row r="3" ht="29.25" customHeight="1" spans="1:5">
      <c r="A3" s="64" t="s">
        <v>80</v>
      </c>
      <c r="B3" s="64"/>
      <c r="C3" s="101"/>
      <c r="D3" s="64"/>
      <c r="E3" s="64"/>
    </row>
    <row r="4" ht="26.25" customHeight="1" spans="1:5">
      <c r="A4" s="65"/>
      <c r="B4" s="65"/>
      <c r="C4" s="121"/>
      <c r="D4" s="65"/>
      <c r="E4" s="122" t="s">
        <v>2</v>
      </c>
    </row>
    <row r="5" ht="26.25" customHeight="1" spans="1:5">
      <c r="A5" s="123" t="s">
        <v>40</v>
      </c>
      <c r="B5" s="124"/>
      <c r="C5" s="108" t="s">
        <v>37</v>
      </c>
      <c r="D5" s="125" t="s">
        <v>81</v>
      </c>
      <c r="E5" s="125" t="s">
        <v>82</v>
      </c>
    </row>
    <row r="6" s="62" customFormat="1" ht="27.75" customHeight="1" spans="1:5">
      <c r="A6" s="66" t="s">
        <v>45</v>
      </c>
      <c r="B6" s="66" t="s">
        <v>46</v>
      </c>
      <c r="C6" s="126"/>
      <c r="D6" s="127"/>
      <c r="E6" s="127"/>
    </row>
    <row r="7" s="62" customFormat="1" ht="30" customHeight="1" spans="1:5">
      <c r="A7" s="105">
        <v>208</v>
      </c>
      <c r="B7" s="32" t="s">
        <v>47</v>
      </c>
      <c r="C7" s="106">
        <f>D7+E7</f>
        <v>13.75</v>
      </c>
      <c r="D7" s="120">
        <v>13.75</v>
      </c>
      <c r="E7" s="66"/>
    </row>
    <row r="8" s="62" customFormat="1" ht="30" customHeight="1" spans="1:5">
      <c r="A8" s="105" t="s">
        <v>48</v>
      </c>
      <c r="B8" s="32" t="s">
        <v>49</v>
      </c>
      <c r="C8" s="106">
        <f t="shared" ref="C8:C24" si="0">D8+E8</f>
        <v>13.75</v>
      </c>
      <c r="D8" s="120">
        <v>13.75</v>
      </c>
      <c r="E8" s="66"/>
    </row>
    <row r="9" s="62" customFormat="1" ht="30" customHeight="1" spans="1:5">
      <c r="A9" s="105" t="s">
        <v>50</v>
      </c>
      <c r="B9" s="32" t="s">
        <v>51</v>
      </c>
      <c r="C9" s="106">
        <f t="shared" si="0"/>
        <v>0.39</v>
      </c>
      <c r="D9" s="120">
        <v>0.39</v>
      </c>
      <c r="E9" s="66"/>
    </row>
    <row r="10" s="62" customFormat="1" ht="30" customHeight="1" spans="1:5">
      <c r="A10" s="105" t="s">
        <v>52</v>
      </c>
      <c r="B10" s="32" t="s">
        <v>53</v>
      </c>
      <c r="C10" s="106">
        <f t="shared" si="0"/>
        <v>8.56</v>
      </c>
      <c r="D10" s="120">
        <v>8.56</v>
      </c>
      <c r="E10" s="66"/>
    </row>
    <row r="11" customFormat="1" ht="30" customHeight="1" spans="1:5">
      <c r="A11" s="105" t="s">
        <v>54</v>
      </c>
      <c r="B11" s="32" t="s">
        <v>55</v>
      </c>
      <c r="C11" s="106">
        <f t="shared" si="0"/>
        <v>4.8</v>
      </c>
      <c r="D11" s="120">
        <v>4.8</v>
      </c>
      <c r="E11" s="125"/>
    </row>
    <row r="12" customFormat="1" ht="30" customHeight="1" spans="1:5">
      <c r="A12" s="105" t="s">
        <v>56</v>
      </c>
      <c r="B12" s="32" t="s">
        <v>57</v>
      </c>
      <c r="C12" s="106">
        <f t="shared" si="0"/>
        <v>3.48</v>
      </c>
      <c r="D12" s="120">
        <v>3.48</v>
      </c>
      <c r="E12" s="66"/>
    </row>
    <row r="13" customFormat="1" ht="30" customHeight="1" spans="1:5">
      <c r="A13" s="105" t="s">
        <v>58</v>
      </c>
      <c r="B13" s="32" t="s">
        <v>59</v>
      </c>
      <c r="C13" s="106">
        <f t="shared" si="0"/>
        <v>3.48</v>
      </c>
      <c r="D13" s="120">
        <v>3.48</v>
      </c>
      <c r="E13" s="66"/>
    </row>
    <row r="14" ht="30" customHeight="1" spans="1:5">
      <c r="A14" s="105" t="s">
        <v>60</v>
      </c>
      <c r="B14" s="32" t="s">
        <v>61</v>
      </c>
      <c r="C14" s="106">
        <f t="shared" si="0"/>
        <v>3.48</v>
      </c>
      <c r="D14" s="120">
        <v>3.48</v>
      </c>
      <c r="E14" s="66"/>
    </row>
    <row r="15" ht="30" customHeight="1" spans="1:5">
      <c r="A15" s="105" t="s">
        <v>62</v>
      </c>
      <c r="B15" s="32" t="s">
        <v>63</v>
      </c>
      <c r="C15" s="106">
        <f t="shared" si="0"/>
        <v>60.9</v>
      </c>
      <c r="D15" s="120">
        <v>60.9</v>
      </c>
      <c r="E15" s="66"/>
    </row>
    <row r="16" ht="30" customHeight="1" spans="1:5">
      <c r="A16" s="105" t="s">
        <v>64</v>
      </c>
      <c r="B16" s="32" t="s">
        <v>65</v>
      </c>
      <c r="C16" s="106">
        <f t="shared" si="0"/>
        <v>60.9</v>
      </c>
      <c r="D16" s="120">
        <v>60.9</v>
      </c>
      <c r="E16" s="66"/>
    </row>
    <row r="17" ht="30" customHeight="1" spans="1:5">
      <c r="A17" s="105" t="s">
        <v>66</v>
      </c>
      <c r="B17" s="32" t="s">
        <v>67</v>
      </c>
      <c r="C17" s="106">
        <f t="shared" si="0"/>
        <v>60.9</v>
      </c>
      <c r="D17" s="120">
        <v>60.9</v>
      </c>
      <c r="E17" s="66"/>
    </row>
    <row r="18" ht="30" customHeight="1" spans="1:5">
      <c r="A18" s="105" t="s">
        <v>68</v>
      </c>
      <c r="B18" s="32" t="s">
        <v>69</v>
      </c>
      <c r="C18" s="106">
        <f t="shared" si="0"/>
        <v>1082.92</v>
      </c>
      <c r="D18" s="120">
        <v>6.42</v>
      </c>
      <c r="E18" s="120">
        <v>1076.5</v>
      </c>
    </row>
    <row r="19" ht="30" customHeight="1" spans="1:5">
      <c r="A19" s="105" t="s">
        <v>70</v>
      </c>
      <c r="B19" s="32" t="s">
        <v>71</v>
      </c>
      <c r="C19" s="106">
        <f t="shared" si="0"/>
        <v>1076.5</v>
      </c>
      <c r="D19" s="120"/>
      <c r="E19" s="120">
        <v>1076.5</v>
      </c>
    </row>
    <row r="20" ht="30" customHeight="1" spans="1:5">
      <c r="A20" s="105" t="s">
        <v>72</v>
      </c>
      <c r="B20" s="32" t="s">
        <v>73</v>
      </c>
      <c r="C20" s="106">
        <f t="shared" si="0"/>
        <v>1076.5</v>
      </c>
      <c r="D20" s="120"/>
      <c r="E20" s="120">
        <v>1076.5</v>
      </c>
    </row>
    <row r="21" ht="30" customHeight="1" spans="1:5">
      <c r="A21" s="105" t="s">
        <v>74</v>
      </c>
      <c r="B21" s="32" t="s">
        <v>75</v>
      </c>
      <c r="C21" s="106">
        <f t="shared" si="0"/>
        <v>6.42</v>
      </c>
      <c r="D21" s="120">
        <v>6.42</v>
      </c>
      <c r="E21" s="66"/>
    </row>
    <row r="22" ht="30" customHeight="1" spans="1:5">
      <c r="A22" s="105" t="s">
        <v>76</v>
      </c>
      <c r="B22" s="32" t="s">
        <v>77</v>
      </c>
      <c r="C22" s="106">
        <f t="shared" si="0"/>
        <v>6.42</v>
      </c>
      <c r="D22" s="120">
        <v>6.42</v>
      </c>
      <c r="E22" s="66"/>
    </row>
    <row r="23" ht="30" customHeight="1" spans="1:5">
      <c r="A23" s="67"/>
      <c r="B23" s="68"/>
      <c r="C23" s="106">
        <f t="shared" si="0"/>
        <v>0</v>
      </c>
      <c r="D23" s="128"/>
      <c r="E23" s="66"/>
    </row>
    <row r="24" ht="30" customHeight="1" spans="1:5">
      <c r="A24" s="71" t="s">
        <v>78</v>
      </c>
      <c r="B24" s="72"/>
      <c r="C24" s="106">
        <f>C7+C12+C15+C18</f>
        <v>1161.05</v>
      </c>
      <c r="D24" s="106">
        <f>D7+D12+D15+D18</f>
        <v>84.55</v>
      </c>
      <c r="E24" s="106">
        <f>E7+E12+E15+E18</f>
        <v>1076.5</v>
      </c>
    </row>
    <row r="25" ht="14.25" spans="4:4">
      <c r="D25" s="129"/>
    </row>
    <row r="26" ht="14.25" spans="4:4">
      <c r="D26" s="129"/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70" zoomScaleNormal="70" topLeftCell="A25" workbookViewId="0">
      <selection activeCell="C19" sqref="C19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83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80" t="s">
        <v>84</v>
      </c>
      <c r="B3" s="80"/>
      <c r="C3" s="80"/>
      <c r="D3" s="80"/>
      <c r="E3" s="80"/>
      <c r="F3" s="80"/>
    </row>
    <row r="4" ht="14.25" customHeight="1" spans="1:6">
      <c r="A4" s="119"/>
      <c r="B4" s="119"/>
      <c r="C4" s="119"/>
      <c r="D4" s="119"/>
      <c r="E4" s="119"/>
      <c r="F4" s="82" t="s">
        <v>2</v>
      </c>
    </row>
    <row r="5" ht="24" customHeight="1" spans="1:6">
      <c r="A5" s="147" t="s">
        <v>3</v>
      </c>
      <c r="B5" s="66"/>
      <c r="C5" s="147" t="s">
        <v>4</v>
      </c>
      <c r="D5" s="66"/>
      <c r="E5" s="66"/>
      <c r="F5" s="66"/>
    </row>
    <row r="6" ht="24" customHeight="1" spans="1:6">
      <c r="A6" s="147" t="s">
        <v>5</v>
      </c>
      <c r="B6" s="147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85</v>
      </c>
      <c r="E7" s="66" t="s">
        <v>41</v>
      </c>
      <c r="F7" s="66" t="s">
        <v>86</v>
      </c>
    </row>
    <row r="8" ht="28.5" customHeight="1" spans="1:6">
      <c r="A8" s="70" t="s">
        <v>11</v>
      </c>
      <c r="B8" s="66">
        <v>1161.05</v>
      </c>
      <c r="C8" s="68" t="s">
        <v>12</v>
      </c>
      <c r="D8" s="68"/>
      <c r="E8" s="68"/>
      <c r="F8" s="75"/>
    </row>
    <row r="9" ht="28.5" customHeight="1" spans="1:6">
      <c r="A9" s="70" t="s">
        <v>13</v>
      </c>
      <c r="B9" s="66"/>
      <c r="C9" s="68" t="s">
        <v>14</v>
      </c>
      <c r="D9" s="68"/>
      <c r="E9" s="68"/>
      <c r="F9" s="75"/>
    </row>
    <row r="10" ht="28.5" customHeight="1" spans="1:6">
      <c r="A10" s="70"/>
      <c r="B10" s="66"/>
      <c r="C10" s="68" t="s">
        <v>16</v>
      </c>
      <c r="D10" s="68"/>
      <c r="E10" s="68"/>
      <c r="F10" s="75"/>
    </row>
    <row r="11" ht="28.5" customHeight="1" spans="1:6">
      <c r="A11" s="70"/>
      <c r="B11" s="66"/>
      <c r="C11" s="70" t="s">
        <v>18</v>
      </c>
      <c r="D11" s="70"/>
      <c r="E11" s="70"/>
      <c r="F11" s="75"/>
    </row>
    <row r="12" ht="28.5" customHeight="1" spans="1:6">
      <c r="A12" s="70"/>
      <c r="B12" s="66"/>
      <c r="C12" s="68" t="s">
        <v>19</v>
      </c>
      <c r="D12" s="68"/>
      <c r="E12" s="68"/>
      <c r="F12" s="75"/>
    </row>
    <row r="13" ht="28.5" customHeight="1" spans="1:6">
      <c r="A13" s="70"/>
      <c r="B13" s="66"/>
      <c r="C13" s="68" t="s">
        <v>20</v>
      </c>
      <c r="D13" s="68"/>
      <c r="E13" s="68"/>
      <c r="F13" s="75"/>
    </row>
    <row r="14" ht="28.5" customHeight="1" spans="1:6">
      <c r="A14" s="70"/>
      <c r="B14" s="66"/>
      <c r="C14" s="70" t="s">
        <v>21</v>
      </c>
      <c r="D14" s="70"/>
      <c r="E14" s="70"/>
      <c r="F14" s="70"/>
    </row>
    <row r="15" ht="28.5" customHeight="1" spans="1:6">
      <c r="A15" s="70"/>
      <c r="B15" s="66"/>
      <c r="C15" s="70" t="s">
        <v>22</v>
      </c>
      <c r="D15" s="66">
        <f>E15+F15</f>
        <v>13.75</v>
      </c>
      <c r="E15" s="66">
        <v>13.75</v>
      </c>
      <c r="F15" s="70"/>
    </row>
    <row r="16" ht="28.5" customHeight="1" spans="1:6">
      <c r="A16" s="70"/>
      <c r="B16" s="66"/>
      <c r="C16" s="68" t="s">
        <v>23</v>
      </c>
      <c r="D16" s="66">
        <f t="shared" ref="D16:D29" si="0">E16+F16</f>
        <v>3.48</v>
      </c>
      <c r="E16" s="111">
        <v>3.48</v>
      </c>
      <c r="F16" s="70"/>
    </row>
    <row r="17" ht="28.5" customHeight="1" spans="1:6">
      <c r="A17" s="70"/>
      <c r="B17" s="66"/>
      <c r="C17" s="68" t="s">
        <v>24</v>
      </c>
      <c r="D17" s="66">
        <f t="shared" si="0"/>
        <v>0</v>
      </c>
      <c r="E17" s="111"/>
      <c r="F17" s="70"/>
    </row>
    <row r="18" ht="28.5" customHeight="1" spans="1:6">
      <c r="A18" s="70"/>
      <c r="B18" s="66"/>
      <c r="C18" s="70" t="s">
        <v>25</v>
      </c>
      <c r="D18" s="66">
        <f t="shared" si="0"/>
        <v>60.9</v>
      </c>
      <c r="E18" s="66">
        <v>60.9</v>
      </c>
      <c r="F18" s="70"/>
    </row>
    <row r="19" ht="28.5" customHeight="1" spans="1:6">
      <c r="A19" s="70"/>
      <c r="B19" s="66"/>
      <c r="C19" s="70" t="s">
        <v>26</v>
      </c>
      <c r="D19" s="66">
        <f t="shared" si="0"/>
        <v>0</v>
      </c>
      <c r="E19" s="66"/>
      <c r="F19" s="70"/>
    </row>
    <row r="20" ht="28.5" customHeight="1" spans="1:6">
      <c r="A20" s="70"/>
      <c r="B20" s="66"/>
      <c r="C20" s="70" t="s">
        <v>27</v>
      </c>
      <c r="D20" s="66">
        <f t="shared" si="0"/>
        <v>0</v>
      </c>
      <c r="E20" s="66"/>
      <c r="F20" s="70"/>
    </row>
    <row r="21" ht="28.5" customHeight="1" spans="1:6">
      <c r="A21" s="70"/>
      <c r="B21" s="66"/>
      <c r="C21" s="70" t="s">
        <v>87</v>
      </c>
      <c r="D21" s="66">
        <f t="shared" si="0"/>
        <v>0</v>
      </c>
      <c r="E21" s="66"/>
      <c r="F21" s="70"/>
    </row>
    <row r="22" ht="28.5" customHeight="1" spans="1:6">
      <c r="A22" s="70"/>
      <c r="B22" s="66"/>
      <c r="C22" s="70" t="s">
        <v>29</v>
      </c>
      <c r="D22" s="66">
        <f t="shared" si="0"/>
        <v>0</v>
      </c>
      <c r="E22" s="66"/>
      <c r="F22" s="70"/>
    </row>
    <row r="23" ht="28.5" customHeight="1" spans="1:6">
      <c r="A23" s="70"/>
      <c r="B23" s="66"/>
      <c r="C23" s="70" t="s">
        <v>30</v>
      </c>
      <c r="D23" s="66">
        <f t="shared" si="0"/>
        <v>0</v>
      </c>
      <c r="E23" s="66"/>
      <c r="F23" s="70"/>
    </row>
    <row r="24" ht="28.5" customHeight="1" spans="1:6">
      <c r="A24" s="70"/>
      <c r="B24" s="66"/>
      <c r="C24" s="70" t="s">
        <v>31</v>
      </c>
      <c r="D24" s="66">
        <f t="shared" si="0"/>
        <v>0</v>
      </c>
      <c r="E24" s="66"/>
      <c r="F24" s="70"/>
    </row>
    <row r="25" ht="28.5" customHeight="1" spans="1:6">
      <c r="A25" s="70"/>
      <c r="B25" s="66"/>
      <c r="C25" s="70" t="s">
        <v>32</v>
      </c>
      <c r="D25" s="66">
        <f t="shared" si="0"/>
        <v>1082.92</v>
      </c>
      <c r="E25" s="120">
        <v>1082.92</v>
      </c>
      <c r="F25" s="70"/>
    </row>
    <row r="26" ht="28.5" customHeight="1" spans="1:6">
      <c r="A26" s="70"/>
      <c r="B26" s="66"/>
      <c r="C26" s="70" t="s">
        <v>33</v>
      </c>
      <c r="D26" s="66">
        <f t="shared" si="0"/>
        <v>0</v>
      </c>
      <c r="E26" s="66"/>
      <c r="F26" s="70"/>
    </row>
    <row r="27" ht="28.5" customHeight="1" spans="1:6">
      <c r="A27" s="70"/>
      <c r="B27" s="66"/>
      <c r="C27" s="70" t="s">
        <v>34</v>
      </c>
      <c r="D27" s="66">
        <f t="shared" si="0"/>
        <v>0</v>
      </c>
      <c r="E27" s="66"/>
      <c r="F27" s="70"/>
    </row>
    <row r="28" ht="28.5" customHeight="1" spans="1:6">
      <c r="A28" s="70"/>
      <c r="B28" s="66"/>
      <c r="C28" s="70" t="s">
        <v>35</v>
      </c>
      <c r="D28" s="66">
        <f t="shared" si="0"/>
        <v>0</v>
      </c>
      <c r="E28" s="66"/>
      <c r="F28" s="70"/>
    </row>
    <row r="29" ht="28.5" customHeight="1" spans="1:6">
      <c r="A29" s="66" t="s">
        <v>36</v>
      </c>
      <c r="B29" s="66">
        <f>SUM(B8:B28)</f>
        <v>1161.05</v>
      </c>
      <c r="C29" s="66" t="s">
        <v>37</v>
      </c>
      <c r="D29" s="66">
        <f t="shared" si="0"/>
        <v>1161.05</v>
      </c>
      <c r="E29" s="66">
        <f>SUM(E8:E28)</f>
        <v>1161.05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zoomScale="70" zoomScaleNormal="70" topLeftCell="A13" workbookViewId="0">
      <selection activeCell="I25" sqref="I25"/>
    </sheetView>
  </sheetViews>
  <sheetFormatPr defaultColWidth="6.875" defaultRowHeight="11.25"/>
  <cols>
    <col min="1" max="1" width="18.125" style="63" customWidth="1"/>
    <col min="2" max="2" width="13.25" style="63" customWidth="1"/>
    <col min="3" max="6" width="10" style="99" customWidth="1"/>
    <col min="7" max="7" width="10" style="63" customWidth="1"/>
    <col min="8" max="8" width="10" style="99" customWidth="1"/>
    <col min="9" max="11" width="10.875" style="99" customWidth="1"/>
    <col min="12" max="16384" width="6.875" style="63"/>
  </cols>
  <sheetData>
    <row r="1" ht="16.5" customHeight="1" spans="1:11">
      <c r="A1" s="45" t="s">
        <v>88</v>
      </c>
      <c r="B1" s="46"/>
      <c r="C1" s="100"/>
      <c r="D1" s="100"/>
      <c r="E1" s="100"/>
      <c r="F1" s="100"/>
      <c r="G1" s="46"/>
      <c r="H1" s="100"/>
      <c r="I1" s="114"/>
      <c r="J1" s="114"/>
      <c r="K1" s="114"/>
    </row>
    <row r="2" ht="16.5" customHeight="1" spans="1:11">
      <c r="A2" s="46"/>
      <c r="B2" s="46"/>
      <c r="C2" s="100"/>
      <c r="D2" s="100"/>
      <c r="E2" s="100"/>
      <c r="F2" s="100"/>
      <c r="G2" s="46"/>
      <c r="H2" s="100"/>
      <c r="I2" s="114"/>
      <c r="J2" s="114"/>
      <c r="K2" s="114"/>
    </row>
    <row r="3" ht="29.25" customHeight="1" spans="1:11">
      <c r="A3" s="64" t="s">
        <v>89</v>
      </c>
      <c r="B3" s="64"/>
      <c r="C3" s="101"/>
      <c r="D3" s="101"/>
      <c r="E3" s="101"/>
      <c r="F3" s="101"/>
      <c r="G3" s="64"/>
      <c r="H3" s="101"/>
      <c r="I3" s="101"/>
      <c r="J3" s="101"/>
      <c r="K3" s="101"/>
    </row>
    <row r="4" ht="26.25" customHeight="1" spans="1:11">
      <c r="A4" s="102"/>
      <c r="B4" s="102"/>
      <c r="C4" s="103"/>
      <c r="D4" s="103"/>
      <c r="E4" s="103"/>
      <c r="F4" s="103"/>
      <c r="G4" s="102"/>
      <c r="H4" s="103"/>
      <c r="I4" s="103"/>
      <c r="J4" s="115" t="s">
        <v>2</v>
      </c>
      <c r="K4" s="115"/>
    </row>
    <row r="5" ht="26.25" customHeight="1" spans="1:11">
      <c r="A5" s="66" t="s">
        <v>40</v>
      </c>
      <c r="B5" s="66"/>
      <c r="C5" s="104" t="s">
        <v>90</v>
      </c>
      <c r="D5" s="104"/>
      <c r="E5" s="104"/>
      <c r="F5" s="104" t="s">
        <v>91</v>
      </c>
      <c r="G5" s="66"/>
      <c r="H5" s="104"/>
      <c r="I5" s="104" t="s">
        <v>92</v>
      </c>
      <c r="J5" s="104"/>
      <c r="K5" s="104"/>
    </row>
    <row r="6" s="62" customFormat="1" ht="30.75" customHeight="1" spans="1:11">
      <c r="A6" s="66" t="s">
        <v>45</v>
      </c>
      <c r="B6" s="66" t="s">
        <v>46</v>
      </c>
      <c r="C6" s="104" t="s">
        <v>93</v>
      </c>
      <c r="D6" s="104" t="s">
        <v>81</v>
      </c>
      <c r="E6" s="104" t="s">
        <v>82</v>
      </c>
      <c r="F6" s="104" t="s">
        <v>93</v>
      </c>
      <c r="G6" s="66" t="s">
        <v>81</v>
      </c>
      <c r="H6" s="104" t="s">
        <v>82</v>
      </c>
      <c r="I6" s="104" t="s">
        <v>93</v>
      </c>
      <c r="J6" s="104" t="s">
        <v>81</v>
      </c>
      <c r="K6" s="104" t="s">
        <v>82</v>
      </c>
    </row>
    <row r="7" s="62" customFormat="1" ht="30.75" customHeight="1" spans="1:11">
      <c r="A7" s="105">
        <v>208</v>
      </c>
      <c r="B7" s="32" t="s">
        <v>47</v>
      </c>
      <c r="C7" s="106">
        <f>D7+E7</f>
        <v>9.54</v>
      </c>
      <c r="D7" s="106">
        <f>D8</f>
        <v>9.54</v>
      </c>
      <c r="E7" s="106">
        <f>E8</f>
        <v>0</v>
      </c>
      <c r="F7" s="106">
        <f>F8</f>
        <v>13.75</v>
      </c>
      <c r="G7" s="106">
        <f>G8</f>
        <v>13.75</v>
      </c>
      <c r="H7" s="106"/>
      <c r="I7" s="104">
        <f>J7+K7</f>
        <v>44.1299790356394</v>
      </c>
      <c r="J7" s="104">
        <f>(G7-D7)/D7*100</f>
        <v>44.1299790356394</v>
      </c>
      <c r="K7" s="104"/>
    </row>
    <row r="8" s="62" customFormat="1" ht="30.75" customHeight="1" spans="1:11">
      <c r="A8" s="105" t="s">
        <v>48</v>
      </c>
      <c r="B8" s="32" t="s">
        <v>49</v>
      </c>
      <c r="C8" s="106">
        <f t="shared" ref="C8:C22" si="0">D8+E8</f>
        <v>9.54</v>
      </c>
      <c r="D8" s="106">
        <f>D9+D10+D11</f>
        <v>9.54</v>
      </c>
      <c r="E8" s="106"/>
      <c r="F8" s="106">
        <f>F9+F10+F11</f>
        <v>13.75</v>
      </c>
      <c r="G8" s="106">
        <f>G9+G10+G11</f>
        <v>13.75</v>
      </c>
      <c r="H8" s="106"/>
      <c r="I8" s="104">
        <f t="shared" ref="I8:I22" si="1">J8+K8</f>
        <v>44.1299790356394</v>
      </c>
      <c r="J8" s="104">
        <f t="shared" ref="J8:J22" si="2">(G8-D8)/D8*100</f>
        <v>44.1299790356394</v>
      </c>
      <c r="K8" s="104"/>
    </row>
    <row r="9" s="62" customFormat="1" ht="30.75" customHeight="1" spans="1:11">
      <c r="A9" s="105" t="s">
        <v>50</v>
      </c>
      <c r="B9" s="32" t="s">
        <v>51</v>
      </c>
      <c r="C9" s="106">
        <f t="shared" si="0"/>
        <v>0.39</v>
      </c>
      <c r="D9" s="104">
        <v>0.39</v>
      </c>
      <c r="E9" s="106"/>
      <c r="F9" s="106">
        <f t="shared" ref="F8:F22" si="3">G9+H9</f>
        <v>0.39</v>
      </c>
      <c r="G9" s="107">
        <v>0.39</v>
      </c>
      <c r="H9" s="106"/>
      <c r="I9" s="104">
        <f t="shared" si="1"/>
        <v>0</v>
      </c>
      <c r="J9" s="104">
        <f t="shared" si="2"/>
        <v>0</v>
      </c>
      <c r="K9" s="104"/>
    </row>
    <row r="10" s="62" customFormat="1" ht="30.75" customHeight="1" spans="1:11">
      <c r="A10" s="105" t="s">
        <v>52</v>
      </c>
      <c r="B10" s="32" t="s">
        <v>53</v>
      </c>
      <c r="C10" s="106">
        <f t="shared" si="0"/>
        <v>9.15</v>
      </c>
      <c r="D10" s="104">
        <v>9.15</v>
      </c>
      <c r="E10" s="106"/>
      <c r="F10" s="106">
        <f t="shared" si="3"/>
        <v>8.56</v>
      </c>
      <c r="G10" s="107">
        <v>8.56</v>
      </c>
      <c r="H10" s="106"/>
      <c r="I10" s="104">
        <f t="shared" si="1"/>
        <v>-6.44808743169399</v>
      </c>
      <c r="J10" s="104">
        <f t="shared" si="2"/>
        <v>-6.44808743169399</v>
      </c>
      <c r="K10" s="104"/>
    </row>
    <row r="11" s="62" customFormat="1" ht="30.75" customHeight="1" spans="1:11">
      <c r="A11" s="105" t="s">
        <v>54</v>
      </c>
      <c r="B11" s="32" t="s">
        <v>55</v>
      </c>
      <c r="C11" s="106">
        <f t="shared" si="0"/>
        <v>0</v>
      </c>
      <c r="D11" s="104"/>
      <c r="E11" s="104"/>
      <c r="F11" s="106">
        <f t="shared" si="3"/>
        <v>4.8</v>
      </c>
      <c r="G11" s="107">
        <v>4.8</v>
      </c>
      <c r="H11" s="104"/>
      <c r="I11" s="104">
        <f t="shared" si="1"/>
        <v>100</v>
      </c>
      <c r="J11" s="104">
        <v>100</v>
      </c>
      <c r="K11" s="104"/>
    </row>
    <row r="12" customFormat="1" ht="30.75" customHeight="1" spans="1:11">
      <c r="A12" s="105" t="s">
        <v>56</v>
      </c>
      <c r="B12" s="32" t="s">
        <v>57</v>
      </c>
      <c r="C12" s="106">
        <f t="shared" si="0"/>
        <v>3.72</v>
      </c>
      <c r="D12" s="104">
        <f>D13</f>
        <v>3.72</v>
      </c>
      <c r="E12" s="104"/>
      <c r="F12" s="106">
        <f>F13</f>
        <v>3.48</v>
      </c>
      <c r="G12" s="106">
        <f>G13</f>
        <v>3.48</v>
      </c>
      <c r="H12" s="104"/>
      <c r="I12" s="104">
        <f t="shared" si="1"/>
        <v>-6.45161290322581</v>
      </c>
      <c r="J12" s="104">
        <f t="shared" si="2"/>
        <v>-6.45161290322581</v>
      </c>
      <c r="K12" s="104"/>
    </row>
    <row r="13" ht="30.75" customHeight="1" spans="1:11">
      <c r="A13" s="105" t="s">
        <v>58</v>
      </c>
      <c r="B13" s="32" t="s">
        <v>59</v>
      </c>
      <c r="C13" s="106">
        <f t="shared" si="0"/>
        <v>3.72</v>
      </c>
      <c r="D13" s="106">
        <f>D14</f>
        <v>3.72</v>
      </c>
      <c r="E13" s="106"/>
      <c r="F13" s="106">
        <f>F14</f>
        <v>3.48</v>
      </c>
      <c r="G13" s="106">
        <f>G14</f>
        <v>3.48</v>
      </c>
      <c r="H13" s="106"/>
      <c r="I13" s="104">
        <f t="shared" si="1"/>
        <v>-6.45161290322581</v>
      </c>
      <c r="J13" s="104">
        <f t="shared" si="2"/>
        <v>-6.45161290322581</v>
      </c>
      <c r="K13" s="104"/>
    </row>
    <row r="14" ht="30.75" customHeight="1" spans="1:11">
      <c r="A14" s="105" t="s">
        <v>60</v>
      </c>
      <c r="B14" s="32" t="s">
        <v>61</v>
      </c>
      <c r="C14" s="106">
        <f t="shared" si="0"/>
        <v>3.72</v>
      </c>
      <c r="D14" s="108">
        <v>3.72</v>
      </c>
      <c r="E14" s="106"/>
      <c r="F14" s="106">
        <f t="shared" si="3"/>
        <v>3.48</v>
      </c>
      <c r="G14" s="107">
        <v>3.48</v>
      </c>
      <c r="H14" s="106"/>
      <c r="I14" s="104">
        <f t="shared" si="1"/>
        <v>-6.45161290322581</v>
      </c>
      <c r="J14" s="104">
        <f t="shared" si="2"/>
        <v>-6.45161290322581</v>
      </c>
      <c r="K14" s="104"/>
    </row>
    <row r="15" ht="30.75" customHeight="1" spans="1:11">
      <c r="A15" s="105" t="s">
        <v>62</v>
      </c>
      <c r="B15" s="32" t="s">
        <v>63</v>
      </c>
      <c r="C15" s="106">
        <f t="shared" si="0"/>
        <v>64.35</v>
      </c>
      <c r="D15" s="106">
        <f>D16</f>
        <v>64.35</v>
      </c>
      <c r="E15" s="106"/>
      <c r="F15" s="106">
        <f>F16</f>
        <v>60.9</v>
      </c>
      <c r="G15" s="106">
        <f>G16</f>
        <v>60.9</v>
      </c>
      <c r="H15" s="106"/>
      <c r="I15" s="104">
        <f t="shared" si="1"/>
        <v>-5.36130536130536</v>
      </c>
      <c r="J15" s="104">
        <f t="shared" si="2"/>
        <v>-5.36130536130536</v>
      </c>
      <c r="K15" s="104"/>
    </row>
    <row r="16" ht="30.75" customHeight="1" spans="1:11">
      <c r="A16" s="105" t="s">
        <v>64</v>
      </c>
      <c r="B16" s="32" t="s">
        <v>65</v>
      </c>
      <c r="C16" s="106">
        <f t="shared" si="0"/>
        <v>64.35</v>
      </c>
      <c r="D16" s="106">
        <f>D17</f>
        <v>64.35</v>
      </c>
      <c r="E16" s="106"/>
      <c r="F16" s="106">
        <f>F17</f>
        <v>60.9</v>
      </c>
      <c r="G16" s="106">
        <f>G17</f>
        <v>60.9</v>
      </c>
      <c r="H16" s="106"/>
      <c r="I16" s="104">
        <f t="shared" si="1"/>
        <v>-5.36130536130536</v>
      </c>
      <c r="J16" s="104">
        <f t="shared" si="2"/>
        <v>-5.36130536130536</v>
      </c>
      <c r="K16" s="104"/>
    </row>
    <row r="17" ht="30.75" customHeight="1" spans="1:11">
      <c r="A17" s="105" t="s">
        <v>66</v>
      </c>
      <c r="B17" s="32" t="s">
        <v>67</v>
      </c>
      <c r="C17" s="106">
        <f t="shared" si="0"/>
        <v>64.35</v>
      </c>
      <c r="D17" s="108">
        <v>64.35</v>
      </c>
      <c r="E17" s="106"/>
      <c r="F17" s="106">
        <f t="shared" si="3"/>
        <v>60.9</v>
      </c>
      <c r="G17" s="107">
        <v>60.9</v>
      </c>
      <c r="H17" s="106"/>
      <c r="I17" s="104">
        <f t="shared" si="1"/>
        <v>-5.36130536130536</v>
      </c>
      <c r="J17" s="104">
        <f t="shared" si="2"/>
        <v>-5.36130536130536</v>
      </c>
      <c r="K17" s="104"/>
    </row>
    <row r="18" ht="30.75" customHeight="1" spans="1:11">
      <c r="A18" s="105" t="s">
        <v>68</v>
      </c>
      <c r="B18" s="32" t="s">
        <v>69</v>
      </c>
      <c r="C18" s="106">
        <f t="shared" si="0"/>
        <v>1056.86</v>
      </c>
      <c r="D18" s="106">
        <f>D19+D21</f>
        <v>6.86</v>
      </c>
      <c r="E18" s="106">
        <f>E19</f>
        <v>1050</v>
      </c>
      <c r="F18" s="106">
        <f>F19+F21</f>
        <v>1082.92</v>
      </c>
      <c r="G18" s="106">
        <f>G19+G21</f>
        <v>6.42</v>
      </c>
      <c r="H18" s="106">
        <f>H19+H21</f>
        <v>1076.5</v>
      </c>
      <c r="I18" s="104">
        <f t="shared" si="1"/>
        <v>-3.89018464528669</v>
      </c>
      <c r="J18" s="104">
        <f t="shared" si="2"/>
        <v>-6.41399416909622</v>
      </c>
      <c r="K18" s="104">
        <f>K19</f>
        <v>2.52380952380952</v>
      </c>
    </row>
    <row r="19" ht="30.75" customHeight="1" spans="1:11">
      <c r="A19" s="105" t="s">
        <v>70</v>
      </c>
      <c r="B19" s="32" t="s">
        <v>71</v>
      </c>
      <c r="C19" s="106">
        <f t="shared" si="0"/>
        <v>1050</v>
      </c>
      <c r="D19" s="106"/>
      <c r="E19" s="106">
        <f>E20</f>
        <v>1050</v>
      </c>
      <c r="F19" s="106">
        <f t="shared" si="3"/>
        <v>1076.5</v>
      </c>
      <c r="G19" s="107"/>
      <c r="H19" s="106">
        <f>H20</f>
        <v>1076.5</v>
      </c>
      <c r="I19" s="104">
        <f t="shared" si="1"/>
        <v>2.52380952380952</v>
      </c>
      <c r="J19" s="104"/>
      <c r="K19" s="104">
        <f>K20</f>
        <v>2.52380952380952</v>
      </c>
    </row>
    <row r="20" ht="30.75" customHeight="1" spans="1:11">
      <c r="A20" s="105" t="s">
        <v>72</v>
      </c>
      <c r="B20" s="32" t="s">
        <v>73</v>
      </c>
      <c r="C20" s="106">
        <f t="shared" si="0"/>
        <v>1050</v>
      </c>
      <c r="D20" s="106"/>
      <c r="E20" s="104">
        <v>1050</v>
      </c>
      <c r="F20" s="106">
        <f t="shared" si="3"/>
        <v>1076.5</v>
      </c>
      <c r="G20" s="107"/>
      <c r="H20" s="106">
        <v>1076.5</v>
      </c>
      <c r="I20" s="104">
        <f t="shared" si="1"/>
        <v>2.52380952380952</v>
      </c>
      <c r="J20" s="104"/>
      <c r="K20" s="104">
        <f>(H20-E20)/E20*100</f>
        <v>2.52380952380952</v>
      </c>
    </row>
    <row r="21" ht="30.75" customHeight="1" spans="1:11">
      <c r="A21" s="105" t="s">
        <v>74</v>
      </c>
      <c r="B21" s="32" t="s">
        <v>75</v>
      </c>
      <c r="C21" s="106">
        <f t="shared" si="0"/>
        <v>6.86</v>
      </c>
      <c r="D21" s="106">
        <f>D22</f>
        <v>6.86</v>
      </c>
      <c r="E21" s="106"/>
      <c r="F21" s="106">
        <f t="shared" si="3"/>
        <v>6.42</v>
      </c>
      <c r="G21" s="107">
        <v>6.42</v>
      </c>
      <c r="H21" s="106"/>
      <c r="I21" s="104">
        <f t="shared" si="1"/>
        <v>-6.41399416909622</v>
      </c>
      <c r="J21" s="104">
        <f t="shared" si="2"/>
        <v>-6.41399416909622</v>
      </c>
      <c r="K21" s="104"/>
    </row>
    <row r="22" ht="30.75" customHeight="1" spans="1:11">
      <c r="A22" s="105" t="s">
        <v>76</v>
      </c>
      <c r="B22" s="32" t="s">
        <v>77</v>
      </c>
      <c r="C22" s="106">
        <f t="shared" si="0"/>
        <v>6.86</v>
      </c>
      <c r="D22" s="104">
        <v>6.86</v>
      </c>
      <c r="E22" s="106"/>
      <c r="F22" s="106">
        <f t="shared" si="3"/>
        <v>6.42</v>
      </c>
      <c r="G22" s="107">
        <v>6.42</v>
      </c>
      <c r="H22" s="106"/>
      <c r="I22" s="104">
        <f t="shared" si="1"/>
        <v>-6.41399416909622</v>
      </c>
      <c r="J22" s="104">
        <f t="shared" si="2"/>
        <v>-6.41399416909622</v>
      </c>
      <c r="K22" s="104"/>
    </row>
    <row r="23" ht="30.75" customHeight="1" spans="1:11">
      <c r="A23" s="109"/>
      <c r="B23" s="110"/>
      <c r="C23" s="106"/>
      <c r="D23" s="106"/>
      <c r="E23" s="106"/>
      <c r="F23" s="106"/>
      <c r="G23" s="111"/>
      <c r="H23" s="106"/>
      <c r="I23" s="104"/>
      <c r="J23" s="104"/>
      <c r="K23" s="104"/>
    </row>
    <row r="24" ht="30.75" customHeight="1" spans="1:11">
      <c r="A24" s="112" t="s">
        <v>94</v>
      </c>
      <c r="B24" s="113"/>
      <c r="C24" s="106">
        <f t="shared" ref="C24:H24" si="4">C7+C12+C15+C18</f>
        <v>1134.47</v>
      </c>
      <c r="D24" s="106">
        <f t="shared" si="4"/>
        <v>84.47</v>
      </c>
      <c r="E24" s="106">
        <f t="shared" si="4"/>
        <v>1050</v>
      </c>
      <c r="F24" s="106">
        <f t="shared" si="4"/>
        <v>1161.05</v>
      </c>
      <c r="G24" s="106">
        <f t="shared" si="4"/>
        <v>84.55</v>
      </c>
      <c r="H24" s="106">
        <f t="shared" si="4"/>
        <v>1076.5</v>
      </c>
      <c r="I24" s="104">
        <f>(F24-C24)/C24*100</f>
        <v>2.34294428235211</v>
      </c>
      <c r="J24" s="104">
        <f>(G24-D24)/D24*100</f>
        <v>0.0947081804190817</v>
      </c>
      <c r="K24" s="104">
        <f>(H24-E24)/E24*100</f>
        <v>2.52380952380952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55" workbookViewId="0">
      <selection activeCell="B42" sqref="B4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95</v>
      </c>
      <c r="B1" s="91"/>
      <c r="C1" s="91"/>
    </row>
    <row r="2" ht="44.25" customHeight="1" spans="1:5">
      <c r="A2" s="92" t="s">
        <v>96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97</v>
      </c>
      <c r="B4" s="95" t="s">
        <v>6</v>
      </c>
      <c r="C4" s="95" t="s">
        <v>98</v>
      </c>
    </row>
    <row r="5" ht="22.5" customHeight="1" spans="1:3">
      <c r="A5" s="96" t="s">
        <v>99</v>
      </c>
      <c r="B5" s="96">
        <f>SUM(B6:B16)</f>
        <v>81.05</v>
      </c>
      <c r="C5" s="96"/>
    </row>
    <row r="6" ht="22.5" customHeight="1" spans="1:3">
      <c r="A6" s="96" t="s">
        <v>100</v>
      </c>
      <c r="B6" s="97">
        <v>30.46</v>
      </c>
      <c r="C6" s="96"/>
    </row>
    <row r="7" ht="22.5" customHeight="1" spans="1:3">
      <c r="A7" s="96" t="s">
        <v>101</v>
      </c>
      <c r="B7" s="97">
        <v>4.47</v>
      </c>
      <c r="C7" s="96"/>
    </row>
    <row r="8" ht="22.5" customHeight="1" spans="1:3">
      <c r="A8" s="96" t="s">
        <v>102</v>
      </c>
      <c r="C8" s="96"/>
    </row>
    <row r="9" ht="22.5" customHeight="1" spans="1:3">
      <c r="A9" s="96" t="s">
        <v>103</v>
      </c>
      <c r="B9" s="97">
        <v>22.82</v>
      </c>
      <c r="C9" s="96"/>
    </row>
    <row r="10" ht="22.5" customHeight="1" spans="1:3">
      <c r="A10" s="96" t="s">
        <v>104</v>
      </c>
      <c r="B10" s="97">
        <v>8.56</v>
      </c>
      <c r="C10" s="96"/>
    </row>
    <row r="11" ht="22.5" customHeight="1" spans="1:3">
      <c r="A11" s="96" t="s">
        <v>105</v>
      </c>
      <c r="B11" s="97">
        <v>4.8</v>
      </c>
      <c r="C11" s="96"/>
    </row>
    <row r="12" ht="22.5" customHeight="1" spans="1:3">
      <c r="A12" s="96" t="s">
        <v>106</v>
      </c>
      <c r="B12" s="97">
        <v>3.48</v>
      </c>
      <c r="C12" s="96"/>
    </row>
    <row r="13" ht="22.5" customHeight="1" spans="1:3">
      <c r="A13" s="96" t="s">
        <v>107</v>
      </c>
      <c r="B13" s="97"/>
      <c r="C13" s="96"/>
    </row>
    <row r="14" ht="22.5" customHeight="1" spans="1:3">
      <c r="A14" s="96" t="s">
        <v>108</v>
      </c>
      <c r="B14" s="96">
        <v>0.04</v>
      </c>
      <c r="C14" s="96"/>
    </row>
    <row r="15" ht="22.5" customHeight="1" spans="1:3">
      <c r="A15" s="96" t="s">
        <v>77</v>
      </c>
      <c r="B15" s="97">
        <v>6.42</v>
      </c>
      <c r="C15" s="96"/>
    </row>
    <row r="16" ht="22.5" customHeight="1" spans="1:3">
      <c r="A16" s="96" t="s">
        <v>109</v>
      </c>
      <c r="B16" s="96"/>
      <c r="C16" s="96"/>
    </row>
    <row r="17" ht="22.5" customHeight="1" spans="1:3">
      <c r="A17" s="96" t="s">
        <v>110</v>
      </c>
      <c r="B17" s="96">
        <f>SUM(B18:B44)</f>
        <v>3.11</v>
      </c>
      <c r="C17" s="96"/>
    </row>
    <row r="18" ht="22.5" customHeight="1" spans="1:3">
      <c r="A18" s="96" t="s">
        <v>111</v>
      </c>
      <c r="B18" s="97">
        <v>1.07</v>
      </c>
      <c r="C18" s="96"/>
    </row>
    <row r="19" ht="22.5" customHeight="1" spans="1:3">
      <c r="A19" s="96" t="s">
        <v>112</v>
      </c>
      <c r="B19" s="97">
        <v>0.35</v>
      </c>
      <c r="C19" s="96"/>
    </row>
    <row r="20" ht="22.5" customHeight="1" spans="1:3">
      <c r="A20" s="96" t="s">
        <v>113</v>
      </c>
      <c r="B20" s="96"/>
      <c r="C20" s="96"/>
    </row>
    <row r="21" ht="22.5" customHeight="1" spans="1:3">
      <c r="A21" s="96" t="s">
        <v>114</v>
      </c>
      <c r="B21" s="96"/>
      <c r="C21" s="96"/>
    </row>
    <row r="22" ht="22.5" customHeight="1" spans="1:3">
      <c r="A22" s="96" t="s">
        <v>115</v>
      </c>
      <c r="B22" s="97"/>
      <c r="C22" s="96"/>
    </row>
    <row r="23" ht="22.5" customHeight="1" spans="1:3">
      <c r="A23" s="96" t="s">
        <v>116</v>
      </c>
      <c r="B23" s="97"/>
      <c r="C23" s="96"/>
    </row>
    <row r="24" ht="22.5" customHeight="1" spans="1:3">
      <c r="A24" s="96" t="s">
        <v>117</v>
      </c>
      <c r="B24" s="97">
        <v>0.1</v>
      </c>
      <c r="C24" s="96"/>
    </row>
    <row r="25" ht="22.5" customHeight="1" spans="1:3">
      <c r="A25" s="96" t="s">
        <v>118</v>
      </c>
      <c r="B25" s="96"/>
      <c r="C25" s="96"/>
    </row>
    <row r="26" ht="22.5" customHeight="1" spans="1:3">
      <c r="A26" s="96" t="s">
        <v>119</v>
      </c>
      <c r="B26" s="97"/>
      <c r="C26" s="96"/>
    </row>
    <row r="27" ht="22.5" customHeight="1" spans="1:3">
      <c r="A27" s="96" t="s">
        <v>120</v>
      </c>
      <c r="B27" s="96"/>
      <c r="C27" s="96"/>
    </row>
    <row r="28" ht="22.5" customHeight="1" spans="1:3">
      <c r="A28" s="96" t="s">
        <v>121</v>
      </c>
      <c r="B28" s="96"/>
      <c r="C28" s="96"/>
    </row>
    <row r="29" ht="22.5" customHeight="1" spans="1:3">
      <c r="A29" s="96" t="s">
        <v>122</v>
      </c>
      <c r="B29" s="97">
        <v>0.3</v>
      </c>
      <c r="C29" s="96"/>
    </row>
    <row r="30" ht="22.5" customHeight="1" spans="1:3">
      <c r="A30" s="96" t="s">
        <v>123</v>
      </c>
      <c r="B30" s="96"/>
      <c r="C30" s="96"/>
    </row>
    <row r="31" ht="22.5" customHeight="1" spans="1:3">
      <c r="A31" s="96" t="s">
        <v>124</v>
      </c>
      <c r="B31" s="96"/>
      <c r="C31" s="96"/>
    </row>
    <row r="32" ht="22.5" customHeight="1" spans="1:3">
      <c r="A32" s="96" t="s">
        <v>125</v>
      </c>
      <c r="B32" s="96"/>
      <c r="C32" s="96"/>
    </row>
    <row r="33" ht="22.5" customHeight="1" spans="1:3">
      <c r="A33" s="96" t="s">
        <v>126</v>
      </c>
      <c r="B33" s="96"/>
      <c r="C33" s="96"/>
    </row>
    <row r="34" ht="22.5" customHeight="1" spans="1:3">
      <c r="A34" s="96" t="s">
        <v>127</v>
      </c>
      <c r="B34" s="96"/>
      <c r="C34" s="96"/>
    </row>
    <row r="35" ht="22.5" customHeight="1" spans="1:3">
      <c r="A35" s="96" t="s">
        <v>128</v>
      </c>
      <c r="B35" s="96"/>
      <c r="C35" s="96"/>
    </row>
    <row r="36" ht="22.5" customHeight="1" spans="1:3">
      <c r="A36" s="96" t="s">
        <v>129</v>
      </c>
      <c r="B36" s="96"/>
      <c r="C36" s="96"/>
    </row>
    <row r="37" ht="22.5" customHeight="1" spans="1:3">
      <c r="A37" s="96" t="s">
        <v>130</v>
      </c>
      <c r="B37" s="97"/>
      <c r="C37" s="96"/>
    </row>
    <row r="38" ht="22.5" customHeight="1" spans="1:3">
      <c r="A38" s="96" t="s">
        <v>131</v>
      </c>
      <c r="B38" s="96"/>
      <c r="C38" s="96"/>
    </row>
    <row r="39" ht="22.5" customHeight="1" spans="1:3">
      <c r="A39" s="96" t="s">
        <v>132</v>
      </c>
      <c r="B39" s="96"/>
      <c r="C39" s="96"/>
    </row>
    <row r="40" ht="22.5" customHeight="1" spans="1:3">
      <c r="A40" s="96" t="s">
        <v>133</v>
      </c>
      <c r="B40" s="97">
        <v>1.04</v>
      </c>
      <c r="C40" s="96"/>
    </row>
    <row r="41" ht="22.5" customHeight="1" spans="1:3">
      <c r="A41" s="96" t="s">
        <v>134</v>
      </c>
      <c r="B41" s="96"/>
      <c r="C41" s="96"/>
    </row>
    <row r="42" ht="22.5" customHeight="1" spans="1:3">
      <c r="A42" s="96" t="s">
        <v>135</v>
      </c>
      <c r="B42" s="96"/>
      <c r="C42" s="96"/>
    </row>
    <row r="43" ht="22.5" customHeight="1" spans="1:3">
      <c r="A43" s="96" t="s">
        <v>136</v>
      </c>
      <c r="B43" s="97"/>
      <c r="C43" s="96"/>
    </row>
    <row r="44" ht="22.5" customHeight="1" spans="1:3">
      <c r="A44" s="98" t="s">
        <v>137</v>
      </c>
      <c r="B44" s="97">
        <v>0.25</v>
      </c>
      <c r="C44" s="96"/>
    </row>
    <row r="45" ht="22.5" customHeight="1" spans="1:3">
      <c r="A45" s="96" t="s">
        <v>138</v>
      </c>
      <c r="B45" s="96">
        <f>B46+B47+B48+B49+B50+B51+B52+B53+B54+B55+B56</f>
        <v>0.39</v>
      </c>
      <c r="C45" s="96"/>
    </row>
    <row r="46" ht="22.5" customHeight="1" spans="1:3">
      <c r="A46" s="96" t="s">
        <v>139</v>
      </c>
      <c r="B46" s="96"/>
      <c r="C46" s="96"/>
    </row>
    <row r="47" ht="22.5" customHeight="1" spans="1:3">
      <c r="A47" s="96" t="s">
        <v>140</v>
      </c>
      <c r="B47" s="97">
        <v>0.39</v>
      </c>
      <c r="C47" s="96"/>
    </row>
    <row r="48" ht="22.5" customHeight="1" spans="1:3">
      <c r="A48" s="96" t="s">
        <v>141</v>
      </c>
      <c r="B48" s="96"/>
      <c r="C48" s="96"/>
    </row>
    <row r="49" ht="22.5" customHeight="1" spans="1:3">
      <c r="A49" s="96" t="s">
        <v>142</v>
      </c>
      <c r="B49" s="96"/>
      <c r="C49" s="96"/>
    </row>
    <row r="50" ht="22.5" customHeight="1" spans="1:3">
      <c r="A50" s="96" t="s">
        <v>143</v>
      </c>
      <c r="B50" s="96"/>
      <c r="C50" s="96"/>
    </row>
    <row r="51" ht="22.5" customHeight="1" spans="1:3">
      <c r="A51" s="96" t="s">
        <v>144</v>
      </c>
      <c r="B51" s="96"/>
      <c r="C51" s="96"/>
    </row>
    <row r="52" ht="22.5" customHeight="1" spans="1:3">
      <c r="A52" s="96" t="s">
        <v>145</v>
      </c>
      <c r="B52" s="96"/>
      <c r="C52" s="96"/>
    </row>
    <row r="53" ht="22.5" customHeight="1" spans="1:3">
      <c r="A53" s="96" t="s">
        <v>146</v>
      </c>
      <c r="B53" s="96"/>
      <c r="C53" s="96"/>
    </row>
    <row r="54" ht="22.5" customHeight="1" spans="1:3">
      <c r="A54" s="96" t="s">
        <v>147</v>
      </c>
      <c r="B54" s="96"/>
      <c r="C54" s="96"/>
    </row>
    <row r="55" ht="22.5" customHeight="1" spans="1:3">
      <c r="A55" s="96" t="s">
        <v>148</v>
      </c>
      <c r="B55" s="96"/>
      <c r="C55" s="96"/>
    </row>
    <row r="56" ht="22.5" customHeight="1" spans="1:3">
      <c r="A56" s="96" t="s">
        <v>149</v>
      </c>
      <c r="B56" s="96"/>
      <c r="C56" s="96"/>
    </row>
    <row r="57" ht="22.5" customHeight="1" spans="1:3">
      <c r="A57" s="95" t="s">
        <v>94</v>
      </c>
      <c r="B57" s="96"/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150</v>
      </c>
    </row>
    <row r="2" ht="19.5" customHeight="1" spans="1:2">
      <c r="A2" s="78"/>
      <c r="B2" s="79"/>
    </row>
    <row r="3" ht="30" customHeight="1" spans="1:2">
      <c r="A3" s="80" t="s">
        <v>151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91</v>
      </c>
    </row>
    <row r="6" ht="38.25" customHeight="1" spans="1:2">
      <c r="A6" s="84" t="s">
        <v>152</v>
      </c>
      <c r="B6" s="75" t="s">
        <v>153</v>
      </c>
    </row>
    <row r="7" ht="38.25" customHeight="1" spans="1:2">
      <c r="A7" s="70" t="s">
        <v>154</v>
      </c>
      <c r="B7" s="70"/>
    </row>
    <row r="8" ht="38.25" customHeight="1" spans="1:2">
      <c r="A8" s="70" t="s">
        <v>155</v>
      </c>
      <c r="B8" s="70"/>
    </row>
    <row r="9" ht="38.25" customHeight="1" spans="1:2">
      <c r="A9" s="85" t="s">
        <v>156</v>
      </c>
      <c r="B9" s="85"/>
    </row>
    <row r="10" ht="38.25" customHeight="1" spans="1:2">
      <c r="A10" s="86" t="s">
        <v>157</v>
      </c>
      <c r="B10" s="85"/>
    </row>
    <row r="11" ht="38.25" customHeight="1" spans="1:2">
      <c r="A11" s="87" t="s">
        <v>158</v>
      </c>
      <c r="B11" s="88"/>
    </row>
    <row r="12" ht="91.5" customHeight="1" spans="1:2">
      <c r="A12" s="89" t="s">
        <v>159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zoomScale="70" zoomScaleNormal="70" workbookViewId="0">
      <selection activeCell="F10" sqref="F10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5" t="s">
        <v>160</v>
      </c>
      <c r="B1" s="46"/>
      <c r="C1" s="46"/>
      <c r="D1" s="46"/>
      <c r="E1" s="46"/>
      <c r="F1" s="46"/>
      <c r="G1" s="46"/>
      <c r="H1" s="46"/>
      <c r="I1" s="46"/>
      <c r="J1" s="73"/>
      <c r="K1" s="73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3"/>
      <c r="K2" s="73"/>
    </row>
    <row r="3" ht="29.25" customHeight="1" spans="1:11">
      <c r="A3" s="64" t="s">
        <v>161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90</v>
      </c>
      <c r="D5" s="66"/>
      <c r="E5" s="66"/>
      <c r="F5" s="66" t="s">
        <v>91</v>
      </c>
      <c r="G5" s="66"/>
      <c r="H5" s="66"/>
      <c r="I5" s="66" t="s">
        <v>162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93</v>
      </c>
      <c r="D6" s="66" t="s">
        <v>81</v>
      </c>
      <c r="E6" s="66" t="s">
        <v>82</v>
      </c>
      <c r="F6" s="66" t="s">
        <v>93</v>
      </c>
      <c r="G6" s="66" t="s">
        <v>81</v>
      </c>
      <c r="H6" s="66" t="s">
        <v>82</v>
      </c>
      <c r="I6" s="66" t="s">
        <v>93</v>
      </c>
      <c r="J6" s="66" t="s">
        <v>81</v>
      </c>
      <c r="K6" s="66" t="s">
        <v>82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78</v>
      </c>
      <c r="B17" s="72"/>
      <c r="C17" s="68"/>
      <c r="D17" s="68"/>
      <c r="E17" s="68"/>
      <c r="F17" s="68"/>
      <c r="G17" s="68"/>
      <c r="H17" s="68"/>
      <c r="I17" s="68"/>
      <c r="J17" s="70"/>
      <c r="K17" s="77" t="s">
        <v>153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zoomScale="70" zoomScaleNormal="70" workbookViewId="0">
      <selection activeCell="H7" sqref="H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163</v>
      </c>
      <c r="B1" s="46"/>
      <c r="C1" s="46"/>
      <c r="D1" s="46"/>
      <c r="E1" s="46"/>
      <c r="F1" s="46"/>
    </row>
    <row r="2" ht="22.5" spans="1:8">
      <c r="A2" s="47" t="s">
        <v>164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165</v>
      </c>
      <c r="B4" s="52" t="s">
        <v>166</v>
      </c>
      <c r="C4" s="53" t="s">
        <v>167</v>
      </c>
      <c r="D4" s="53"/>
      <c r="E4" s="54" t="s">
        <v>168</v>
      </c>
      <c r="F4" s="10" t="s">
        <v>169</v>
      </c>
      <c r="G4" s="54" t="s">
        <v>170</v>
      </c>
      <c r="H4" s="54" t="s">
        <v>171</v>
      </c>
    </row>
    <row r="5" ht="21" customHeight="1" spans="1:8">
      <c r="A5" s="51"/>
      <c r="B5" s="52"/>
      <c r="C5" s="10" t="s">
        <v>172</v>
      </c>
      <c r="D5" s="10" t="s">
        <v>173</v>
      </c>
      <c r="E5" s="54"/>
      <c r="F5" s="10"/>
      <c r="G5" s="54"/>
      <c r="H5" s="54"/>
    </row>
    <row r="6" ht="27.75" customHeight="1" spans="1:8">
      <c r="A6" s="55" t="s">
        <v>78</v>
      </c>
      <c r="B6" s="56">
        <f>SUM(B7:B14)</f>
        <v>1076.5</v>
      </c>
      <c r="C6" s="56">
        <f>SUM(C7:C14)</f>
        <v>1076.5</v>
      </c>
      <c r="D6" s="57"/>
      <c r="E6" s="58"/>
      <c r="F6" s="59"/>
      <c r="G6" s="59" t="s">
        <v>174</v>
      </c>
      <c r="H6" s="59" t="s">
        <v>174</v>
      </c>
    </row>
    <row r="7" ht="27.75" customHeight="1" spans="1:8">
      <c r="A7" s="60" t="s">
        <v>175</v>
      </c>
      <c r="B7" s="56">
        <f>C7+D7</f>
        <v>15</v>
      </c>
      <c r="C7" s="56">
        <v>15</v>
      </c>
      <c r="D7" s="57"/>
      <c r="E7" s="31" t="s">
        <v>176</v>
      </c>
      <c r="F7" s="55" t="s">
        <v>177</v>
      </c>
      <c r="G7" s="59"/>
      <c r="H7" s="61" t="s">
        <v>178</v>
      </c>
    </row>
    <row r="8" ht="27.75" customHeight="1" spans="1:8">
      <c r="A8" s="60" t="s">
        <v>179</v>
      </c>
      <c r="B8" s="56">
        <f t="shared" ref="B8:B14" si="0">C8+D8</f>
        <v>443.82</v>
      </c>
      <c r="C8" s="56">
        <v>443.82</v>
      </c>
      <c r="D8" s="57"/>
      <c r="E8" s="31" t="s">
        <v>176</v>
      </c>
      <c r="F8" s="55" t="s">
        <v>177</v>
      </c>
      <c r="G8" s="59"/>
      <c r="H8" s="60" t="s">
        <v>180</v>
      </c>
    </row>
    <row r="9" ht="27.75" customHeight="1" spans="1:8">
      <c r="A9" s="60" t="s">
        <v>181</v>
      </c>
      <c r="B9" s="56">
        <f t="shared" si="0"/>
        <v>323</v>
      </c>
      <c r="C9" s="56">
        <v>323</v>
      </c>
      <c r="D9" s="57"/>
      <c r="E9" s="31" t="s">
        <v>176</v>
      </c>
      <c r="F9" s="55" t="s">
        <v>177</v>
      </c>
      <c r="G9" s="59"/>
      <c r="H9" s="60" t="s">
        <v>182</v>
      </c>
    </row>
    <row r="10" ht="27.75" customHeight="1" spans="1:8">
      <c r="A10" s="60" t="s">
        <v>183</v>
      </c>
      <c r="B10" s="56">
        <f t="shared" si="0"/>
        <v>8</v>
      </c>
      <c r="C10" s="56">
        <v>8</v>
      </c>
      <c r="D10" s="57"/>
      <c r="E10" s="31" t="s">
        <v>176</v>
      </c>
      <c r="F10" s="55" t="s">
        <v>177</v>
      </c>
      <c r="G10" s="59"/>
      <c r="H10" s="60" t="s">
        <v>184</v>
      </c>
    </row>
    <row r="11" ht="27.75" customHeight="1" spans="1:8">
      <c r="A11" s="60" t="s">
        <v>185</v>
      </c>
      <c r="B11" s="56">
        <f t="shared" si="0"/>
        <v>28.68</v>
      </c>
      <c r="C11" s="56">
        <v>28.68</v>
      </c>
      <c r="D11" s="57"/>
      <c r="E11" s="31" t="s">
        <v>176</v>
      </c>
      <c r="F11" s="55" t="s">
        <v>177</v>
      </c>
      <c r="G11" s="59"/>
      <c r="H11" s="60" t="s">
        <v>186</v>
      </c>
    </row>
    <row r="12" ht="27.75" customHeight="1" spans="1:8">
      <c r="A12" s="60" t="s">
        <v>187</v>
      </c>
      <c r="B12" s="56">
        <f t="shared" si="0"/>
        <v>7</v>
      </c>
      <c r="C12" s="56">
        <v>7</v>
      </c>
      <c r="D12" s="57"/>
      <c r="E12" s="31" t="s">
        <v>176</v>
      </c>
      <c r="F12" s="55" t="s">
        <v>177</v>
      </c>
      <c r="G12" s="59"/>
      <c r="H12" s="60" t="s">
        <v>188</v>
      </c>
    </row>
    <row r="13" ht="27.75" customHeight="1" spans="1:8">
      <c r="A13" s="60" t="s">
        <v>189</v>
      </c>
      <c r="B13" s="56">
        <f t="shared" si="0"/>
        <v>11</v>
      </c>
      <c r="C13" s="56">
        <v>11</v>
      </c>
      <c r="D13" s="57"/>
      <c r="E13" s="31" t="s">
        <v>176</v>
      </c>
      <c r="F13" s="55" t="s">
        <v>177</v>
      </c>
      <c r="G13" s="59"/>
      <c r="H13" s="60" t="s">
        <v>190</v>
      </c>
    </row>
    <row r="14" ht="27.75" customHeight="1" spans="1:8">
      <c r="A14" s="60" t="s">
        <v>191</v>
      </c>
      <c r="B14" s="56">
        <f t="shared" si="0"/>
        <v>240</v>
      </c>
      <c r="C14" s="56">
        <v>240</v>
      </c>
      <c r="D14" s="57"/>
      <c r="E14" s="31" t="s">
        <v>176</v>
      </c>
      <c r="F14" s="55" t="s">
        <v>177</v>
      </c>
      <c r="G14" s="59"/>
      <c r="H14" s="60" t="s">
        <v>192</v>
      </c>
    </row>
    <row r="15" ht="27.75" customHeight="1" spans="1:8">
      <c r="A15" s="60"/>
      <c r="B15" s="57"/>
      <c r="C15" s="57"/>
      <c r="D15" s="57"/>
      <c r="E15" s="58"/>
      <c r="F15" s="59"/>
      <c r="G15" s="59"/>
      <c r="H15" s="59"/>
    </row>
    <row r="16" ht="27.75" customHeight="1" spans="1:8">
      <c r="A16" s="60"/>
      <c r="B16" s="57"/>
      <c r="C16" s="57"/>
      <c r="D16" s="57"/>
      <c r="E16" s="58"/>
      <c r="F16" s="59"/>
      <c r="G16" s="59"/>
      <c r="H16" s="59"/>
    </row>
    <row r="17" ht="27.75" customHeight="1" spans="1:8">
      <c r="A17" s="60"/>
      <c r="B17" s="57"/>
      <c r="C17" s="57"/>
      <c r="D17" s="57"/>
      <c r="E17" s="58"/>
      <c r="F17" s="59"/>
      <c r="G17" s="59"/>
      <c r="H17" s="59"/>
    </row>
    <row r="18" ht="27.75" customHeight="1" spans="1:8">
      <c r="A18" s="60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3" workbookViewId="0">
      <selection activeCell="B9" sqref="B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194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195</v>
      </c>
      <c r="B4" s="31" t="s">
        <v>196</v>
      </c>
      <c r="C4" s="31" t="s">
        <v>197</v>
      </c>
      <c r="D4" s="31" t="s">
        <v>198</v>
      </c>
      <c r="E4" s="8" t="s">
        <v>199</v>
      </c>
      <c r="F4" s="8"/>
      <c r="G4" s="8"/>
      <c r="H4" s="8"/>
      <c r="I4" s="8"/>
      <c r="J4" s="8"/>
      <c r="K4" s="8"/>
      <c r="L4" s="8"/>
      <c r="M4" s="8"/>
      <c r="N4" s="41" t="s">
        <v>200</v>
      </c>
    </row>
    <row r="5" ht="37.5" customHeight="1" spans="1:14">
      <c r="A5" s="9"/>
      <c r="B5" s="31"/>
      <c r="C5" s="31"/>
      <c r="D5" s="31"/>
      <c r="E5" s="10" t="s">
        <v>201</v>
      </c>
      <c r="F5" s="8" t="s">
        <v>41</v>
      </c>
      <c r="G5" s="8"/>
      <c r="H5" s="8"/>
      <c r="I5" s="8"/>
      <c r="J5" s="42"/>
      <c r="K5" s="42"/>
      <c r="L5" s="23" t="s">
        <v>202</v>
      </c>
      <c r="M5" s="23" t="s">
        <v>203</v>
      </c>
      <c r="N5" s="43"/>
    </row>
    <row r="6" ht="78.75" customHeight="1" spans="1:14">
      <c r="A6" s="13"/>
      <c r="B6" s="31"/>
      <c r="C6" s="31"/>
      <c r="D6" s="31"/>
      <c r="E6" s="10"/>
      <c r="F6" s="14" t="s">
        <v>204</v>
      </c>
      <c r="G6" s="10" t="s">
        <v>205</v>
      </c>
      <c r="H6" s="10" t="s">
        <v>206</v>
      </c>
      <c r="I6" s="10" t="s">
        <v>207</v>
      </c>
      <c r="J6" s="10" t="s">
        <v>208</v>
      </c>
      <c r="K6" s="24" t="s">
        <v>209</v>
      </c>
      <c r="L6" s="25"/>
      <c r="M6" s="25"/>
      <c r="N6" s="44"/>
    </row>
    <row r="7" ht="24" customHeight="1" spans="1:14">
      <c r="A7" s="32" t="s">
        <v>179</v>
      </c>
      <c r="B7" s="32" t="s">
        <v>210</v>
      </c>
      <c r="C7" s="33"/>
      <c r="D7" s="33"/>
      <c r="E7" s="33">
        <f>F7</f>
        <v>443.82</v>
      </c>
      <c r="F7" s="33">
        <f>SUM(G7:K7)</f>
        <v>443.82</v>
      </c>
      <c r="G7" s="34">
        <v>443.82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187</v>
      </c>
      <c r="B8" s="32" t="s">
        <v>211</v>
      </c>
      <c r="C8" s="35"/>
      <c r="D8" s="35"/>
      <c r="E8" s="33">
        <f>F8</f>
        <v>6.75</v>
      </c>
      <c r="F8" s="33">
        <f>SUM(G8:K8)</f>
        <v>6.75</v>
      </c>
      <c r="G8" s="34">
        <v>6.75</v>
      </c>
      <c r="H8" s="36"/>
      <c r="I8" s="36"/>
      <c r="J8" s="36"/>
      <c r="K8" s="36"/>
      <c r="L8" s="36"/>
      <c r="M8" s="36"/>
      <c r="N8" s="35"/>
    </row>
    <row r="9" ht="24" customHeight="1" spans="1:14">
      <c r="A9" s="32" t="s">
        <v>187</v>
      </c>
      <c r="B9" s="32" t="s">
        <v>212</v>
      </c>
      <c r="C9" s="35"/>
      <c r="D9" s="35"/>
      <c r="E9" s="33">
        <f>F9</f>
        <v>0.25</v>
      </c>
      <c r="F9" s="33">
        <f>SUM(G9:K9)</f>
        <v>0.25</v>
      </c>
      <c r="G9" s="34">
        <v>0.25</v>
      </c>
      <c r="H9" s="36"/>
      <c r="I9" s="36"/>
      <c r="J9" s="36"/>
      <c r="K9" s="36"/>
      <c r="L9" s="36"/>
      <c r="M9" s="36"/>
      <c r="N9" s="35"/>
    </row>
    <row r="10" ht="24" customHeight="1" spans="1:14">
      <c r="A10" s="37"/>
      <c r="B10" s="38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5"/>
    </row>
    <row r="11" ht="24" customHeight="1" spans="1:14">
      <c r="A11" s="37"/>
      <c r="B11" s="38"/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5"/>
    </row>
    <row r="12" ht="24" customHeight="1" spans="1:14">
      <c r="A12" s="37"/>
      <c r="B12" s="38"/>
      <c r="C12" s="35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5"/>
    </row>
    <row r="13" ht="24" customHeight="1" spans="1:14">
      <c r="A13" s="37"/>
      <c r="B13" s="38"/>
      <c r="C13" s="3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5"/>
    </row>
    <row r="14" ht="24" customHeight="1" spans="1:14">
      <c r="A14" s="37"/>
      <c r="B14" s="38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5"/>
    </row>
    <row r="15" ht="24" customHeight="1" spans="1:14">
      <c r="A15" s="37"/>
      <c r="B15" s="38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5"/>
    </row>
    <row r="16" ht="24" customHeight="1" spans="1:14">
      <c r="A16" s="17" t="s">
        <v>78</v>
      </c>
      <c r="B16" s="39"/>
      <c r="C16" s="39"/>
      <c r="D16" s="18"/>
      <c r="E16" s="36">
        <f>SUM(E7:E15)</f>
        <v>450.82</v>
      </c>
      <c r="F16" s="36">
        <f>SUM(F7:F15)</f>
        <v>450.82</v>
      </c>
      <c r="G16" s="36">
        <f>SUM(G7:G15)</f>
        <v>450.82</v>
      </c>
      <c r="H16" s="36"/>
      <c r="I16" s="36"/>
      <c r="J16" s="36"/>
      <c r="K16" s="36"/>
      <c r="L16" s="36"/>
      <c r="M16" s="36"/>
      <c r="N16" s="3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7" workbookViewId="0">
      <selection activeCell="L14" sqref="L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215</v>
      </c>
      <c r="B4" s="7" t="s">
        <v>216</v>
      </c>
      <c r="C4" s="8" t="s">
        <v>199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201</v>
      </c>
      <c r="D5" s="11" t="s">
        <v>217</v>
      </c>
      <c r="E5" s="12"/>
      <c r="F5" s="12"/>
      <c r="G5" s="12"/>
      <c r="H5" s="12"/>
      <c r="I5" s="22"/>
      <c r="J5" s="23" t="s">
        <v>202</v>
      </c>
      <c r="K5" s="23" t="s">
        <v>203</v>
      </c>
      <c r="L5" s="9"/>
    </row>
    <row r="6" ht="81" customHeight="1" spans="1:12">
      <c r="A6" s="13"/>
      <c r="B6" s="13"/>
      <c r="C6" s="10"/>
      <c r="D6" s="14" t="s">
        <v>204</v>
      </c>
      <c r="E6" s="10" t="s">
        <v>205</v>
      </c>
      <c r="F6" s="10" t="s">
        <v>206</v>
      </c>
      <c r="G6" s="10" t="s">
        <v>207</v>
      </c>
      <c r="H6" s="10" t="s">
        <v>208</v>
      </c>
      <c r="I6" s="24" t="s">
        <v>218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 t="s">
        <v>153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2021-05-21T07:28:17Z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