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firstSheet="7" activeTab="9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<sst xmlns="http://schemas.openxmlformats.org/spreadsheetml/2006/main" count="424" uniqueCount="243">
  <si>
    <t>表1</t>
  </si>
  <si>
    <t>孝义市人民医院2022年部门收支总表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</si>
  <si>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</si>
  <si>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</si>
  <si>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</si>
  <si>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</si>
  <si>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</si>
  <si>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</si>
  <si>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</si>
  <si>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</si>
  <si>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</si>
  <si>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</si>
  <si>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</si>
  <si>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</si>
  <si>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</si>
  <si>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</si>
  <si>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</si>
  <si>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</si>
  <si>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</si>
  <si>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</si>
  <si>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</si>
  <si>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</si>
  <si>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</si>
  <si>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</si>
  <si>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</si>
  <si>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</si>
  <si>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</si>
  <si>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</si>
  <si>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</si>
  <si>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</si>
  <si>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</si>
  <si>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</si>
  <si>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</si>
  <si>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二十二、债务还本支出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</si>
  <si>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</si>
  <si>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</si>
  <si>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</si>
  <si>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</si>
  <si>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</si>
  <si>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孝义市人民医院2022年部门收入总表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</si>
  <si>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</si>
  <si>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</si>
  <si>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</si>
  <si>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</si>
  <si>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</si>
  <si>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</si>
  <si>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</si>
  <si>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210</t>
  </si>
  <si>
    <t>卫生健康支出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</si>
  <si>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</si>
  <si>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</si>
  <si>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</si>
  <si>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</si>
  <si>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</si>
  <si>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</si>
  <si>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</si>
  <si>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</si>
  <si>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</si>
  <si>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</si>
  <si>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</si>
  <si>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</si>
  <si>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</si>
  <si>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</si>
  <si>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</si>
  <si>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</si>
  <si>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</si>
  <si>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</si>
  <si>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</si>
  <si>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</si>
  <si>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</si>
  <si>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</si>
  <si>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</si>
  <si>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</si>
  <si>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</si>
  <si>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</si>
  <si>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</si>
  <si>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</si>
  <si>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</si>
  <si>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</si>
  <si>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</si>
  <si>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</si>
  <si>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孝义市人民医院2022年部门支出总表</t>
  </si>
  <si>
    <t>基本支出</t>
  </si>
  <si>
    <t>项目支出</t>
  </si>
  <si>
    <t>……</t>
  </si>
  <si>
    <t>表4</t>
  </si>
  <si>
    <t>孝义市人民医院2022年财政拨款收支总表</t>
  </si>
  <si>
    <t>小计</t>
  </si>
  <si>
    <t>政府性基金预算</t>
  </si>
  <si>
    <t>十五、资源勘探信息等支出</t>
  </si>
  <si>
    <t>二十二、粮油物资储备支出</t>
  </si>
  <si>
    <t>表5</t>
  </si>
  <si>
    <t>孝义市人民医院2022年一般公共预算支出表</t>
  </si>
  <si>
    <t>2021年预算数</t>
  </si>
  <si>
    <t>2022年预算数</t>
  </si>
  <si>
    <t>2022年预算数比2021年预算数增减%</t>
  </si>
  <si>
    <t>合计</t>
  </si>
  <si>
    <t xml:space="preserve">    2100299</t>
  </si>
  <si>
    <t xml:space="preserve">    其他公立医院支出</t>
  </si>
  <si>
    <t>231</t>
  </si>
  <si>
    <t>债务还本支出</t>
  </si>
  <si>
    <t xml:space="preserve">  23103</t>
  </si>
  <si>
    <t xml:space="preserve">  地方政府一般债务还本支出</t>
  </si>
  <si>
    <t xml:space="preserve">    2310399</t>
  </si>
  <si>
    <t xml:space="preserve">    地方政府其他一般债务还本支出</t>
  </si>
  <si>
    <t>合     计</t>
  </si>
  <si>
    <t>表6</t>
  </si>
  <si>
    <t>孝义市人民医院2022年一般公共预算基本支出经济科目表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</si>
  <si>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</si>
  <si>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</si>
  <si>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</si>
  <si>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</si>
  <si>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</si>
  <si>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</si>
  <si>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</si>
  <si>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</si>
  <si>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</si>
  <si>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</si>
  <si>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</si>
  <si>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</si>
  <si>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</si>
  <si>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</si>
  <si>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</si>
  <si>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</si>
  <si>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</si>
  <si>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</si>
  <si>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</si>
  <si>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</si>
  <si>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</si>
  <si>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</si>
  <si>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</si>
  <si>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</si>
  <si>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</si>
  <si>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</si>
  <si>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</si>
  <si>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</si>
  <si>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</si>
  <si>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</si>
  <si>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</si>
  <si>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</si>
  <si>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</si>
  <si>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</si>
  <si>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</si>
  <si>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</si>
  <si>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</si>
  <si>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</si>
  <si>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</si>
  <si>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</si>
  <si>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</si>
  <si>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</si>
  <si>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</si>
  <si>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</si>
  <si>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</si>
  <si>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</si>
  <si>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</si>
  <si>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</si>
  <si>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</si>
  <si>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</si>
  <si>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</si>
  <si>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</si>
  <si>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</si>
  <si>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</si>
  <si>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孝义市人民医院2022年一般公共预算“三公”经费支出情况统计表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</si>
  <si>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</si>
  <si>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</si>
  <si>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</si>
  <si>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</si>
  <si>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</si>
  <si>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</si>
  <si>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</si>
  <si>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</si>
  <si>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孝义市人民医院2022年政府性基金预算收入表</t>
  </si>
  <si>
    <t>政府性基金预算收入</t>
  </si>
  <si>
    <t>表9</t>
  </si>
  <si>
    <t>孝义市人民医院2022年政府性基金预算支出表</t>
  </si>
  <si>
    <t>2022年预算比2021年预算数增减</t>
  </si>
  <si>
    <t>表10</t>
  </si>
  <si>
    <t>孝义市人民医院2022年国有资本经营预算收支预算表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</si>
  <si>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</si>
  <si>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</si>
  <si>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</si>
  <si>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</si>
  <si>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孝义市人民医院2022年一般公共预算重点项目绩效目标表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</si>
  <si>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</si>
  <si>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</si>
  <si>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</si>
  <si>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</si>
  <si>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</si>
  <si>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</si>
  <si>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</si>
  <si>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</si>
  <si>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</si>
  <si>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</si>
  <si>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12.15透水事故救援项目</t>
  </si>
  <si>
    <t>综合医院</t>
  </si>
  <si>
    <t>2100201</t>
  </si>
  <si>
    <t>透水事故救援费用</t>
  </si>
  <si>
    <t>满足救援需求提升救援质量</t>
  </si>
  <si>
    <t>急救中心及对口帮扶运行经费</t>
  </si>
  <si>
    <t>120急救中心及对口帮扶运行费用</t>
  </si>
  <si>
    <t>提升急救服务能力</t>
  </si>
  <si>
    <t>2022年派驻临县第一书记运行经费</t>
  </si>
  <si>
    <t>派驻临县第一书记运行经费</t>
  </si>
  <si>
    <t>提升工作经费使用效益最大化</t>
  </si>
  <si>
    <t>药品零差价销售补偿项目</t>
  </si>
  <si>
    <t>药品销售费用</t>
  </si>
  <si>
    <t>实现药品零差价销售，医院经济运行正常</t>
  </si>
  <si>
    <t>医疗服务价格和成本监测中央资金晋财社【2021】257号</t>
  </si>
  <si>
    <t>基本公共卫生服务</t>
  </si>
  <si>
    <t>2100408</t>
  </si>
  <si>
    <t>医疗服务价格和成本监测中央资金费用</t>
  </si>
  <si>
    <t>确保数据的科学性、真实性、完整性</t>
  </si>
  <si>
    <t>农村癌症早诊早治经费中央晋财社【2021】223号</t>
  </si>
  <si>
    <t>重大公共卫生服务</t>
  </si>
  <si>
    <t>2100409</t>
  </si>
  <si>
    <t>对辖区内上消化道疾病患者进行筛查费用</t>
  </si>
  <si>
    <t>农村癌症早诊早治</t>
  </si>
  <si>
    <t>结核病防治经费中央晋财社【2021】223号</t>
  </si>
  <si>
    <t>结核病患者及密切接触者诊察费用</t>
  </si>
  <si>
    <t>结核病防治</t>
  </si>
  <si>
    <t>表12</t>
  </si>
  <si>
    <t>孝义市人民医院2022年政府采购预算表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</si>
  <si>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</si>
  <si>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</si>
  <si>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</si>
  <si>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</si>
  <si>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</si>
  <si>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</si>
  <si>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</si>
  <si>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</si>
  <si>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</si>
  <si>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</si>
  <si>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</si>
  <si>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</si>
  <si>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</si>
  <si>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</si>
  <si>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</si>
  <si>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</si>
  <si>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孝义市人民医院2022年政府购买服务支出预算表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</si>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</sst>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* #,##0.0;* \-#,##0.0;* &quot;&quot;??;@"/>
    <numFmt numFmtId="178" formatCode="0.00_ "/>
    <numFmt numFmtId="179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rgb="FF000000"/>
      <name val="宋体"/>
      <charset val="0"/>
    </font>
    <font>
      <sz val="12"/>
      <color indexed="8"/>
      <name val="宋体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1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2" borderId="1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30" borderId="20" applyNumberFormat="0" applyAlignment="0" applyProtection="0">
      <alignment vertical="center"/>
    </xf>
    <xf numFmtId="0" fontId="36" fillId="30" borderId="19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Protection="0"/>
  </cellStyleXfs>
  <cellXfs count="13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6" fontId="7" fillId="0" borderId="2" xfId="0" applyNumberFormat="1" applyFont="1" applyFill="1" applyBorder="1" applyAlignment="1" applyProtection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179" fontId="0" fillId="0" borderId="2" xfId="0" applyNumberFormat="1" applyFont="1" applyFill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179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2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vertical="center" wrapText="1"/>
      <protection locked="0"/>
    </xf>
    <xf numFmtId="179" fontId="0" fillId="0" borderId="2" xfId="0" applyNumberFormat="1" applyFont="1" applyFill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1" xfId="0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3" workbookViewId="0">
      <selection activeCell="G26" sqref="G26"/>
    </sheetView>
  </sheetViews>
  <sheetFormatPr defaultColWidth="6.875" defaultRowHeight="10.8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5" t="s">
        <v>0</v>
      </c>
      <c r="B1" s="75"/>
      <c r="C1" s="75"/>
      <c r="D1" s="119"/>
      <c r="E1" s="119"/>
      <c r="F1" s="119"/>
      <c r="G1" s="119"/>
      <c r="H1" s="120"/>
    </row>
    <row r="2" ht="18.75" customHeight="1" spans="1:8">
      <c r="A2" s="121"/>
      <c r="B2" s="121"/>
      <c r="C2" s="121"/>
      <c r="D2" s="119"/>
      <c r="E2" s="119"/>
      <c r="F2" s="119"/>
      <c r="G2" s="119"/>
      <c r="H2" s="120"/>
    </row>
    <row r="3" ht="21" customHeight="1" spans="1:8">
      <c r="A3" s="95" t="s">
        <v>1</v>
      </c>
      <c r="B3" s="95"/>
      <c r="C3" s="95"/>
      <c r="D3" s="95"/>
      <c r="E3" s="95"/>
      <c r="F3" s="95"/>
      <c r="G3" s="95"/>
      <c r="H3" s="95"/>
    </row>
    <row r="4" ht="14.25" customHeight="1" spans="1:8">
      <c r="A4" s="122"/>
      <c r="B4" s="122"/>
      <c r="C4" s="122"/>
      <c r="D4" s="122"/>
      <c r="E4" s="122"/>
      <c r="F4" s="122"/>
      <c r="G4" s="122"/>
      <c r="H4" s="97" t="s">
        <v>2</v>
      </c>
    </row>
    <row r="5" ht="24" customHeight="1" spans="1:8">
      <c r="A5" s="139" t="s">
        <v>3</v>
      </c>
      <c r="B5" s="76"/>
      <c r="C5" s="76"/>
      <c r="D5" s="76"/>
      <c r="E5" s="139" t="s">
        <v>4</v>
      </c>
      <c r="F5" s="76"/>
      <c r="G5" s="76"/>
      <c r="H5" s="76"/>
    </row>
    <row r="6" ht="24" customHeight="1" spans="1:8">
      <c r="A6" s="140" t="s">
        <v>5</v>
      </c>
      <c r="B6" s="123" t="s">
        <v>6</v>
      </c>
      <c r="C6" s="134"/>
      <c r="D6" s="124"/>
      <c r="E6" s="132" t="s">
        <v>7</v>
      </c>
      <c r="F6" s="123" t="s">
        <v>6</v>
      </c>
      <c r="G6" s="134"/>
      <c r="H6" s="124"/>
    </row>
    <row r="7" ht="48.75" customHeight="1" spans="1:8">
      <c r="A7" s="126"/>
      <c r="B7" s="89" t="s">
        <v>8</v>
      </c>
      <c r="C7" s="89" t="s">
        <v>9</v>
      </c>
      <c r="D7" s="89" t="s">
        <v>10</v>
      </c>
      <c r="E7" s="133"/>
      <c r="F7" s="89" t="s">
        <v>8</v>
      </c>
      <c r="G7" s="89" t="s">
        <v>9</v>
      </c>
      <c r="H7" s="89" t="s">
        <v>10</v>
      </c>
    </row>
    <row r="8" ht="24" customHeight="1" spans="1:8">
      <c r="A8" s="81" t="s">
        <v>11</v>
      </c>
      <c r="B8" s="115">
        <v>6037</v>
      </c>
      <c r="C8" s="81">
        <v>4879.87</v>
      </c>
      <c r="D8" s="116">
        <f>(C8-B8)/B8*100</f>
        <v>-19.1673016398874</v>
      </c>
      <c r="E8" s="79" t="s">
        <v>12</v>
      </c>
      <c r="F8" s="79"/>
      <c r="G8" s="79"/>
      <c r="H8" s="85"/>
    </row>
    <row r="9" ht="24" customHeight="1" spans="1:8">
      <c r="A9" s="81" t="s">
        <v>13</v>
      </c>
      <c r="B9" s="81"/>
      <c r="C9" s="81"/>
      <c r="D9" s="85"/>
      <c r="E9" s="79" t="s">
        <v>14</v>
      </c>
      <c r="F9" s="79"/>
      <c r="G9" s="79"/>
      <c r="H9" s="85"/>
    </row>
    <row r="10" ht="24" customHeight="1" spans="1:8">
      <c r="A10" s="81" t="s">
        <v>15</v>
      </c>
      <c r="B10" s="81"/>
      <c r="C10" s="81"/>
      <c r="D10" s="81"/>
      <c r="E10" s="79" t="s">
        <v>16</v>
      </c>
      <c r="F10" s="79"/>
      <c r="G10" s="79"/>
      <c r="H10" s="85"/>
    </row>
    <row r="11" ht="24" customHeight="1" spans="1:8">
      <c r="A11" s="81" t="s">
        <v>17</v>
      </c>
      <c r="B11" s="81"/>
      <c r="C11" s="81"/>
      <c r="D11" s="81"/>
      <c r="E11" s="81" t="s">
        <v>18</v>
      </c>
      <c r="F11" s="81"/>
      <c r="G11" s="81"/>
      <c r="H11" s="85"/>
    </row>
    <row r="12" ht="24" customHeight="1" spans="1:8">
      <c r="A12" s="81"/>
      <c r="B12" s="81"/>
      <c r="C12" s="81"/>
      <c r="D12" s="81"/>
      <c r="E12" s="79" t="s">
        <v>19</v>
      </c>
      <c r="F12" s="79"/>
      <c r="G12" s="79"/>
      <c r="H12" s="85"/>
    </row>
    <row r="13" ht="24" customHeight="1" spans="1:8">
      <c r="A13" s="81"/>
      <c r="B13" s="81"/>
      <c r="C13" s="81"/>
      <c r="D13" s="81"/>
      <c r="E13" s="79" t="s">
        <v>20</v>
      </c>
      <c r="F13" s="79"/>
      <c r="G13" s="79"/>
      <c r="H13" s="85"/>
    </row>
    <row r="14" ht="24" customHeight="1" spans="1:8">
      <c r="A14" s="81"/>
      <c r="B14" s="81"/>
      <c r="C14" s="81"/>
      <c r="D14" s="81"/>
      <c r="E14" s="81" t="s">
        <v>21</v>
      </c>
      <c r="F14" s="81"/>
      <c r="G14" s="81"/>
      <c r="H14" s="81"/>
    </row>
    <row r="15" ht="24" customHeight="1" spans="1:8">
      <c r="A15" s="81"/>
      <c r="B15" s="81"/>
      <c r="C15" s="81"/>
      <c r="D15" s="81"/>
      <c r="E15" s="81" t="s">
        <v>22</v>
      </c>
      <c r="F15" s="135">
        <v>732.93</v>
      </c>
      <c r="G15" s="136">
        <v>725.55</v>
      </c>
      <c r="H15" s="116">
        <f>(G15-F15)/F15*100</f>
        <v>-1.00691744095616</v>
      </c>
    </row>
    <row r="16" ht="24" customHeight="1" spans="1:8">
      <c r="A16" s="81"/>
      <c r="B16" s="81"/>
      <c r="C16" s="81"/>
      <c r="D16" s="81"/>
      <c r="E16" s="79" t="s">
        <v>23</v>
      </c>
      <c r="F16" s="137">
        <v>5067.07</v>
      </c>
      <c r="G16" s="138">
        <v>4141.69</v>
      </c>
      <c r="H16" s="116">
        <f>(G16-F16)/F16*100</f>
        <v>-18.2626251462877</v>
      </c>
    </row>
    <row r="17" ht="24" customHeight="1" spans="1:8">
      <c r="A17" s="81"/>
      <c r="B17" s="81"/>
      <c r="C17" s="81"/>
      <c r="D17" s="81"/>
      <c r="E17" s="79" t="s">
        <v>24</v>
      </c>
      <c r="F17" s="138"/>
      <c r="G17" s="138"/>
      <c r="H17" s="81"/>
    </row>
    <row r="18" ht="24" customHeight="1" spans="1:8">
      <c r="A18" s="81"/>
      <c r="B18" s="81"/>
      <c r="C18" s="81"/>
      <c r="D18" s="81"/>
      <c r="E18" s="81" t="s">
        <v>25</v>
      </c>
      <c r="F18" s="136"/>
      <c r="G18" s="136"/>
      <c r="H18" s="81"/>
    </row>
    <row r="19" ht="24" customHeight="1" spans="1:8">
      <c r="A19" s="81"/>
      <c r="B19" s="81"/>
      <c r="C19" s="81"/>
      <c r="D19" s="81"/>
      <c r="E19" s="81" t="s">
        <v>26</v>
      </c>
      <c r="F19" s="81"/>
      <c r="G19" s="81"/>
      <c r="H19" s="81"/>
    </row>
    <row r="20" ht="24" customHeight="1" spans="1:8">
      <c r="A20" s="81"/>
      <c r="B20" s="81"/>
      <c r="C20" s="81"/>
      <c r="D20" s="81"/>
      <c r="E20" s="81" t="s">
        <v>27</v>
      </c>
      <c r="F20" s="81"/>
      <c r="G20" s="81"/>
      <c r="H20" s="81"/>
    </row>
    <row r="21" ht="24" customHeight="1" spans="1:8">
      <c r="A21" s="81"/>
      <c r="B21" s="81"/>
      <c r="C21" s="81"/>
      <c r="D21" s="81"/>
      <c r="E21" s="81" t="s">
        <v>28</v>
      </c>
      <c r="F21" s="81"/>
      <c r="G21" s="81"/>
      <c r="H21" s="81"/>
    </row>
    <row r="22" ht="24" customHeight="1" spans="1:8">
      <c r="A22" s="81"/>
      <c r="B22" s="81"/>
      <c r="C22" s="81"/>
      <c r="D22" s="81"/>
      <c r="E22" s="81" t="s">
        <v>29</v>
      </c>
      <c r="F22" s="81"/>
      <c r="G22" s="81"/>
      <c r="H22" s="81"/>
    </row>
    <row r="23" ht="24" customHeight="1" spans="1:8">
      <c r="A23" s="81"/>
      <c r="B23" s="81"/>
      <c r="C23" s="81"/>
      <c r="D23" s="81"/>
      <c r="E23" s="81" t="s">
        <v>30</v>
      </c>
      <c r="F23" s="81"/>
      <c r="G23" s="81"/>
      <c r="H23" s="81"/>
    </row>
    <row r="24" ht="24" customHeight="1" spans="1:8">
      <c r="A24" s="81"/>
      <c r="B24" s="81"/>
      <c r="C24" s="81"/>
      <c r="D24" s="81"/>
      <c r="E24" s="81" t="s">
        <v>31</v>
      </c>
      <c r="F24" s="81"/>
      <c r="G24" s="81"/>
      <c r="H24" s="81"/>
    </row>
    <row r="25" ht="24" customHeight="1" spans="1:8">
      <c r="A25" s="81"/>
      <c r="B25" s="81"/>
      <c r="C25" s="81"/>
      <c r="D25" s="81"/>
      <c r="E25" s="81" t="s">
        <v>32</v>
      </c>
      <c r="F25" s="81">
        <v>9.97</v>
      </c>
      <c r="G25" s="81">
        <v>12.63</v>
      </c>
      <c r="H25" s="116">
        <f t="shared" ref="H25:H29" si="0">(G25-F25)/F25*100</f>
        <v>26.6800401203611</v>
      </c>
    </row>
    <row r="26" ht="24" customHeight="1" spans="1:8">
      <c r="A26" s="81"/>
      <c r="B26" s="81"/>
      <c r="C26" s="81"/>
      <c r="D26" s="81"/>
      <c r="E26" s="81" t="s">
        <v>33</v>
      </c>
      <c r="F26" s="81">
        <v>227.03</v>
      </c>
      <c r="G26" s="81">
        <v>0</v>
      </c>
      <c r="H26" s="116">
        <f t="shared" si="0"/>
        <v>-100</v>
      </c>
    </row>
    <row r="27" ht="24" customHeight="1" spans="1:8">
      <c r="A27" s="81"/>
      <c r="B27" s="81"/>
      <c r="C27" s="81"/>
      <c r="D27" s="81"/>
      <c r="E27" s="81" t="s">
        <v>34</v>
      </c>
      <c r="F27" s="81"/>
      <c r="G27" s="81"/>
      <c r="H27" s="81"/>
    </row>
    <row r="28" ht="24" customHeight="1" spans="1:8">
      <c r="A28" s="81"/>
      <c r="B28" s="81"/>
      <c r="C28" s="81"/>
      <c r="D28" s="81"/>
      <c r="E28" s="81" t="s">
        <v>35</v>
      </c>
      <c r="F28" s="110"/>
      <c r="G28" s="110"/>
      <c r="H28" s="81"/>
    </row>
    <row r="29" ht="24" customHeight="1" spans="1:8">
      <c r="A29" s="76" t="s">
        <v>36</v>
      </c>
      <c r="B29" s="76">
        <f>B8</f>
        <v>6037</v>
      </c>
      <c r="C29" s="76">
        <f>C8</f>
        <v>4879.87</v>
      </c>
      <c r="D29" s="116">
        <f>D8</f>
        <v>-19.1673016398874</v>
      </c>
      <c r="E29" s="76" t="s">
        <v>37</v>
      </c>
      <c r="F29" s="76">
        <f>F26+F25+F16+F15</f>
        <v>6037</v>
      </c>
      <c r="G29" s="76">
        <f>G25+G16+G15</f>
        <v>4879.87</v>
      </c>
      <c r="H29" s="116">
        <f t="shared" si="0"/>
        <v>-19.1673016398874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abSelected="1" workbookViewId="0">
      <selection activeCell="E5" sqref="E5:E6"/>
    </sheetView>
  </sheetViews>
  <sheetFormatPr defaultColWidth="6.875" defaultRowHeight="10.8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72"/>
      <c r="K1" s="72"/>
    </row>
    <row r="2" ht="37" customHeight="1" spans="1:8">
      <c r="A2" s="63" t="s">
        <v>177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6"/>
    </row>
    <row r="4" ht="33" customHeight="1" spans="1:8">
      <c r="A4" s="67" t="s">
        <v>178</v>
      </c>
      <c r="B4" s="68"/>
      <c r="C4" s="68"/>
      <c r="D4" s="67" t="s">
        <v>179</v>
      </c>
      <c r="E4" s="68"/>
      <c r="F4" s="68"/>
      <c r="G4" s="68"/>
      <c r="H4" s="68"/>
    </row>
    <row r="5" ht="33" customHeight="1" spans="1:8">
      <c r="A5" s="67" t="s">
        <v>40</v>
      </c>
      <c r="B5" s="68"/>
      <c r="C5" s="69" t="s">
        <v>180</v>
      </c>
      <c r="D5" s="67" t="s">
        <v>45</v>
      </c>
      <c r="E5" s="67" t="s">
        <v>46</v>
      </c>
      <c r="F5" s="67" t="s">
        <v>96</v>
      </c>
      <c r="G5" s="67" t="s">
        <v>82</v>
      </c>
      <c r="H5" s="67" t="s">
        <v>83</v>
      </c>
    </row>
    <row r="6" ht="33" customHeight="1" spans="1:8">
      <c r="A6" s="67" t="s">
        <v>45</v>
      </c>
      <c r="B6" s="67" t="s">
        <v>46</v>
      </c>
      <c r="C6" s="70"/>
      <c r="D6" s="68"/>
      <c r="E6" s="68"/>
      <c r="F6" s="68"/>
      <c r="G6" s="68"/>
      <c r="H6" s="68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6" sqref="D6"/>
    </sheetView>
  </sheetViews>
  <sheetFormatPr defaultColWidth="9" defaultRowHeight="15.6" outlineLevelCol="7"/>
  <cols>
    <col min="1" max="1" width="34" customWidth="1"/>
    <col min="2" max="2" width="10.125" customWidth="1"/>
    <col min="3" max="3" width="9.375" customWidth="1"/>
    <col min="4" max="4" width="9.5" customWidth="1"/>
    <col min="5" max="5" width="9.75" customWidth="1"/>
    <col min="6" max="6" width="9.625" customWidth="1"/>
    <col min="7" max="7" width="20.5" customWidth="1"/>
    <col min="8" max="8" width="18.875" customWidth="1"/>
  </cols>
  <sheetData>
    <row r="1" ht="17.4" spans="1:6">
      <c r="A1" s="45" t="s">
        <v>181</v>
      </c>
      <c r="B1" s="46"/>
      <c r="C1" s="46"/>
      <c r="D1" s="46"/>
      <c r="E1" s="46"/>
      <c r="F1" s="46"/>
    </row>
    <row r="2" ht="22.2" spans="1:8">
      <c r="A2" s="47" t="s">
        <v>182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183</v>
      </c>
      <c r="B4" s="52" t="s">
        <v>184</v>
      </c>
      <c r="C4" s="53" t="s">
        <v>185</v>
      </c>
      <c r="D4" s="53"/>
      <c r="E4" s="54" t="s">
        <v>186</v>
      </c>
      <c r="F4" s="10" t="s">
        <v>187</v>
      </c>
      <c r="G4" s="54" t="s">
        <v>188</v>
      </c>
      <c r="H4" s="54" t="s">
        <v>189</v>
      </c>
    </row>
    <row r="5" ht="21" customHeight="1" spans="1:8">
      <c r="A5" s="51"/>
      <c r="B5" s="52"/>
      <c r="C5" s="10" t="s">
        <v>190</v>
      </c>
      <c r="D5" s="10" t="s">
        <v>191</v>
      </c>
      <c r="E5" s="54"/>
      <c r="F5" s="10"/>
      <c r="G5" s="54"/>
      <c r="H5" s="54"/>
    </row>
    <row r="6" ht="27.75" customHeight="1" spans="1:8">
      <c r="A6" s="55" t="s">
        <v>79</v>
      </c>
      <c r="B6" s="56">
        <f>C6+D6</f>
        <v>815.04</v>
      </c>
      <c r="C6" s="56">
        <f>SUM(C7+C8+C9+C10+C11+C12+C13)</f>
        <v>815.04</v>
      </c>
      <c r="D6" s="56"/>
      <c r="E6" s="57"/>
      <c r="F6" s="58"/>
      <c r="G6" s="58" t="s">
        <v>192</v>
      </c>
      <c r="H6" s="58" t="s">
        <v>192</v>
      </c>
    </row>
    <row r="7" s="44" customFormat="1" ht="27.75" customHeight="1" spans="1:8">
      <c r="A7" s="59" t="s">
        <v>193</v>
      </c>
      <c r="B7" s="56">
        <v>18.1</v>
      </c>
      <c r="C7" s="56">
        <v>18.11</v>
      </c>
      <c r="D7" s="56"/>
      <c r="E7" s="59" t="s">
        <v>194</v>
      </c>
      <c r="F7" s="59" t="s">
        <v>195</v>
      </c>
      <c r="G7" s="59" t="s">
        <v>196</v>
      </c>
      <c r="H7" s="59" t="s">
        <v>197</v>
      </c>
    </row>
    <row r="8" s="44" customFormat="1" ht="27.75" customHeight="1" spans="1:8">
      <c r="A8" s="60" t="s">
        <v>198</v>
      </c>
      <c r="B8" s="56">
        <v>50</v>
      </c>
      <c r="C8" s="56">
        <v>50</v>
      </c>
      <c r="D8" s="56"/>
      <c r="E8" s="59" t="s">
        <v>194</v>
      </c>
      <c r="F8" s="59" t="s">
        <v>195</v>
      </c>
      <c r="G8" s="59" t="s">
        <v>199</v>
      </c>
      <c r="H8" s="59" t="s">
        <v>200</v>
      </c>
    </row>
    <row r="9" s="44" customFormat="1" ht="30" customHeight="1" spans="1:8">
      <c r="A9" s="60" t="s">
        <v>201</v>
      </c>
      <c r="B9" s="56">
        <v>3.75</v>
      </c>
      <c r="C9" s="56">
        <v>3.75</v>
      </c>
      <c r="D9" s="56"/>
      <c r="E9" s="60" t="s">
        <v>194</v>
      </c>
      <c r="F9" s="59" t="s">
        <v>195</v>
      </c>
      <c r="G9" s="59" t="s">
        <v>202</v>
      </c>
      <c r="H9" s="59" t="s">
        <v>203</v>
      </c>
    </row>
    <row r="10" s="44" customFormat="1" ht="30" customHeight="1" spans="1:8">
      <c r="A10" s="60" t="s">
        <v>204</v>
      </c>
      <c r="B10" s="56">
        <v>700</v>
      </c>
      <c r="C10" s="56">
        <v>700</v>
      </c>
      <c r="D10" s="56"/>
      <c r="E10" s="60" t="s">
        <v>194</v>
      </c>
      <c r="F10" s="59" t="s">
        <v>195</v>
      </c>
      <c r="G10" s="59" t="s">
        <v>205</v>
      </c>
      <c r="H10" s="59" t="s">
        <v>206</v>
      </c>
    </row>
    <row r="11" s="44" customFormat="1" ht="30" customHeight="1" spans="1:8">
      <c r="A11" s="60" t="s">
        <v>207</v>
      </c>
      <c r="B11" s="56">
        <v>1</v>
      </c>
      <c r="C11" s="56">
        <v>1</v>
      </c>
      <c r="D11" s="56"/>
      <c r="E11" s="60" t="s">
        <v>208</v>
      </c>
      <c r="F11" s="59" t="s">
        <v>209</v>
      </c>
      <c r="G11" s="59" t="s">
        <v>210</v>
      </c>
      <c r="H11" s="59" t="s">
        <v>211</v>
      </c>
    </row>
    <row r="12" s="44" customFormat="1" ht="30" customHeight="1" spans="1:8">
      <c r="A12" s="60" t="s">
        <v>212</v>
      </c>
      <c r="B12" s="56">
        <v>39.6</v>
      </c>
      <c r="C12" s="56">
        <v>39.6</v>
      </c>
      <c r="D12" s="56"/>
      <c r="E12" s="60" t="s">
        <v>213</v>
      </c>
      <c r="F12" s="59" t="s">
        <v>214</v>
      </c>
      <c r="G12" s="59" t="s">
        <v>215</v>
      </c>
      <c r="H12" s="59" t="s">
        <v>216</v>
      </c>
    </row>
    <row r="13" s="44" customFormat="1" ht="30" customHeight="1" spans="1:8">
      <c r="A13" s="60" t="s">
        <v>217</v>
      </c>
      <c r="B13" s="56">
        <v>2.58</v>
      </c>
      <c r="C13" s="56">
        <v>2.58</v>
      </c>
      <c r="D13" s="56"/>
      <c r="E13" s="60" t="s">
        <v>213</v>
      </c>
      <c r="F13" s="59" t="s">
        <v>214</v>
      </c>
      <c r="G13" s="59" t="s">
        <v>218</v>
      </c>
      <c r="H13" s="59" t="s">
        <v>219</v>
      </c>
    </row>
    <row r="14" ht="27.75" customHeight="1" spans="1:8">
      <c r="A14" s="61"/>
      <c r="B14" s="56"/>
      <c r="C14" s="56"/>
      <c r="D14" s="56"/>
      <c r="E14" s="57"/>
      <c r="F14" s="58"/>
      <c r="G14" s="58"/>
      <c r="H14" s="58"/>
    </row>
    <row r="15" ht="27.75" customHeight="1" spans="1:8">
      <c r="A15" s="61"/>
      <c r="B15" s="56"/>
      <c r="C15" s="56"/>
      <c r="D15" s="56"/>
      <c r="E15" s="57"/>
      <c r="F15" s="58"/>
      <c r="G15" s="58"/>
      <c r="H15" s="58"/>
    </row>
    <row r="16" ht="27.75" customHeight="1" spans="1:8">
      <c r="A16" s="61"/>
      <c r="B16" s="56"/>
      <c r="C16" s="56"/>
      <c r="D16" s="56"/>
      <c r="E16" s="57"/>
      <c r="F16" s="58"/>
      <c r="G16" s="58"/>
      <c r="H16" s="58"/>
    </row>
    <row r="17" ht="27.75" customHeight="1" spans="1:8">
      <c r="A17" s="61"/>
      <c r="B17" s="56"/>
      <c r="C17" s="56"/>
      <c r="D17" s="56"/>
      <c r="E17" s="57"/>
      <c r="F17" s="58"/>
      <c r="G17" s="58"/>
      <c r="H17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6" sqref="I6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220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222</v>
      </c>
      <c r="B4" s="31" t="s">
        <v>223</v>
      </c>
      <c r="C4" s="31" t="s">
        <v>224</v>
      </c>
      <c r="D4" s="31" t="s">
        <v>225</v>
      </c>
      <c r="E4" s="8" t="s">
        <v>226</v>
      </c>
      <c r="F4" s="8"/>
      <c r="G4" s="8"/>
      <c r="H4" s="8"/>
      <c r="I4" s="8"/>
      <c r="J4" s="8"/>
      <c r="K4" s="8"/>
      <c r="L4" s="8"/>
      <c r="M4" s="8"/>
      <c r="N4" s="40" t="s">
        <v>227</v>
      </c>
    </row>
    <row r="5" ht="37.5" customHeight="1" spans="1:14">
      <c r="A5" s="9"/>
      <c r="B5" s="31"/>
      <c r="C5" s="31"/>
      <c r="D5" s="31"/>
      <c r="E5" s="10" t="s">
        <v>228</v>
      </c>
      <c r="F5" s="8" t="s">
        <v>41</v>
      </c>
      <c r="G5" s="8"/>
      <c r="H5" s="8"/>
      <c r="I5" s="8"/>
      <c r="J5" s="41"/>
      <c r="K5" s="41"/>
      <c r="L5" s="23" t="s">
        <v>229</v>
      </c>
      <c r="M5" s="23" t="s">
        <v>230</v>
      </c>
      <c r="N5" s="42"/>
    </row>
    <row r="6" ht="78.75" customHeight="1" spans="1:14">
      <c r="A6" s="13"/>
      <c r="B6" s="31"/>
      <c r="C6" s="31"/>
      <c r="D6" s="31"/>
      <c r="E6" s="10"/>
      <c r="F6" s="14" t="s">
        <v>231</v>
      </c>
      <c r="G6" s="10" t="s">
        <v>232</v>
      </c>
      <c r="H6" s="10" t="s">
        <v>233</v>
      </c>
      <c r="I6" s="10" t="s">
        <v>234</v>
      </c>
      <c r="J6" s="10" t="s">
        <v>235</v>
      </c>
      <c r="K6" s="24" t="s">
        <v>236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7" sqref="N7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237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239</v>
      </c>
      <c r="B4" s="7" t="s">
        <v>240</v>
      </c>
      <c r="C4" s="8" t="s">
        <v>226</v>
      </c>
      <c r="D4" s="8"/>
      <c r="E4" s="8"/>
      <c r="F4" s="8"/>
      <c r="G4" s="8"/>
      <c r="H4" s="8"/>
      <c r="I4" s="8"/>
      <c r="J4" s="8"/>
      <c r="K4" s="8"/>
      <c r="L4" s="7" t="s">
        <v>109</v>
      </c>
    </row>
    <row r="5" ht="25.5" customHeight="1" spans="1:12">
      <c r="A5" s="9"/>
      <c r="B5" s="9"/>
      <c r="C5" s="10" t="s">
        <v>228</v>
      </c>
      <c r="D5" s="11" t="s">
        <v>241</v>
      </c>
      <c r="E5" s="12"/>
      <c r="F5" s="12"/>
      <c r="G5" s="12"/>
      <c r="H5" s="12"/>
      <c r="I5" s="22"/>
      <c r="J5" s="23" t="s">
        <v>229</v>
      </c>
      <c r="K5" s="23" t="s">
        <v>230</v>
      </c>
      <c r="L5" s="9"/>
    </row>
    <row r="6" ht="81" customHeight="1" spans="1:12">
      <c r="A6" s="13"/>
      <c r="B6" s="13"/>
      <c r="C6" s="10"/>
      <c r="D6" s="14" t="s">
        <v>231</v>
      </c>
      <c r="E6" s="10" t="s">
        <v>232</v>
      </c>
      <c r="F6" s="10" t="s">
        <v>233</v>
      </c>
      <c r="G6" s="10" t="s">
        <v>234</v>
      </c>
      <c r="H6" s="10" t="s">
        <v>235</v>
      </c>
      <c r="I6" s="24" t="s">
        <v>242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3" workbookViewId="0">
      <selection activeCell="D19" sqref="D19"/>
    </sheetView>
  </sheetViews>
  <sheetFormatPr defaultColWidth="6.875" defaultRowHeight="10.8" outlineLevelCol="6"/>
  <cols>
    <col min="1" max="1" width="20.625" style="62" customWidth="1"/>
    <col min="2" max="2" width="40.37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5" t="s">
        <v>38</v>
      </c>
      <c r="B1" s="46"/>
      <c r="C1" s="46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8" t="s">
        <v>2</v>
      </c>
    </row>
    <row r="4" ht="26.25" customHeight="1" spans="1:7">
      <c r="A4" s="76" t="s">
        <v>40</v>
      </c>
      <c r="B4" s="76"/>
      <c r="C4" s="132" t="s">
        <v>36</v>
      </c>
      <c r="D4" s="89" t="s">
        <v>41</v>
      </c>
      <c r="E4" s="89" t="s">
        <v>42</v>
      </c>
      <c r="F4" s="89" t="s">
        <v>43</v>
      </c>
      <c r="G4" s="132" t="s">
        <v>44</v>
      </c>
    </row>
    <row r="5" s="73" customFormat="1" ht="47.25" customHeight="1" spans="1:7">
      <c r="A5" s="76" t="s">
        <v>45</v>
      </c>
      <c r="B5" s="76" t="s">
        <v>46</v>
      </c>
      <c r="C5" s="133"/>
      <c r="D5" s="89"/>
      <c r="E5" s="89"/>
      <c r="F5" s="89"/>
      <c r="G5" s="133"/>
    </row>
    <row r="6" s="73" customFormat="1" ht="25.5" customHeight="1" spans="1:7">
      <c r="A6" s="77" t="s">
        <v>47</v>
      </c>
      <c r="B6" s="78" t="s">
        <v>48</v>
      </c>
      <c r="C6" s="114">
        <f t="shared" ref="C6:C21" si="0">D6</f>
        <v>4141.69</v>
      </c>
      <c r="D6" s="116">
        <f>D7+D9+D12</f>
        <v>4141.69</v>
      </c>
      <c r="E6" s="85"/>
      <c r="F6" s="85"/>
      <c r="G6" s="85"/>
    </row>
    <row r="7" s="73" customFormat="1" ht="25.5" customHeight="1" spans="1:7">
      <c r="A7" s="77" t="s">
        <v>49</v>
      </c>
      <c r="B7" s="78" t="s">
        <v>50</v>
      </c>
      <c r="C7" s="114">
        <f t="shared" si="0"/>
        <v>3900.38</v>
      </c>
      <c r="D7" s="116">
        <f>D8</f>
        <v>3900.38</v>
      </c>
      <c r="E7" s="85"/>
      <c r="F7" s="85"/>
      <c r="G7" s="85"/>
    </row>
    <row r="8" s="73" customFormat="1" ht="25.5" customHeight="1" spans="1:7">
      <c r="A8" s="77" t="s">
        <v>51</v>
      </c>
      <c r="B8" s="78" t="s">
        <v>52</v>
      </c>
      <c r="C8" s="114">
        <f t="shared" si="0"/>
        <v>3900.38</v>
      </c>
      <c r="D8" s="116">
        <v>3900.38</v>
      </c>
      <c r="E8" s="85"/>
      <c r="F8" s="85"/>
      <c r="G8" s="85"/>
    </row>
    <row r="9" s="73" customFormat="1" ht="25.5" customHeight="1" spans="1:7">
      <c r="A9" s="77" t="s">
        <v>53</v>
      </c>
      <c r="B9" s="78" t="s">
        <v>54</v>
      </c>
      <c r="C9" s="114">
        <f t="shared" si="0"/>
        <v>43.18</v>
      </c>
      <c r="D9" s="116">
        <f>D10+D11</f>
        <v>43.18</v>
      </c>
      <c r="E9" s="85"/>
      <c r="F9" s="85"/>
      <c r="G9" s="85"/>
    </row>
    <row r="10" s="73" customFormat="1" ht="25.5" customHeight="1" spans="1:7">
      <c r="A10" s="77" t="s">
        <v>55</v>
      </c>
      <c r="B10" s="78" t="s">
        <v>56</v>
      </c>
      <c r="C10" s="114">
        <f t="shared" si="0"/>
        <v>1</v>
      </c>
      <c r="D10" s="127">
        <v>1</v>
      </c>
      <c r="E10" s="86"/>
      <c r="F10" s="86"/>
      <c r="G10" s="86"/>
    </row>
    <row r="11" customFormat="1" ht="25.5" customHeight="1" spans="1:7">
      <c r="A11" s="77" t="s">
        <v>57</v>
      </c>
      <c r="B11" s="78" t="s">
        <v>58</v>
      </c>
      <c r="C11" s="114">
        <f t="shared" si="0"/>
        <v>42.18</v>
      </c>
      <c r="D11" s="127">
        <v>42.18</v>
      </c>
      <c r="E11" s="86"/>
      <c r="F11" s="86"/>
      <c r="G11" s="86"/>
    </row>
    <row r="12" customFormat="1" ht="25.5" customHeight="1" spans="1:7">
      <c r="A12" s="77" t="s">
        <v>59</v>
      </c>
      <c r="B12" s="78" t="s">
        <v>60</v>
      </c>
      <c r="C12" s="114">
        <f t="shared" si="0"/>
        <v>198.13</v>
      </c>
      <c r="D12" s="115">
        <f>D13</f>
        <v>198.13</v>
      </c>
      <c r="E12" s="81"/>
      <c r="F12" s="81"/>
      <c r="G12" s="81"/>
    </row>
    <row r="13" customFormat="1" ht="25.5" customHeight="1" spans="1:7">
      <c r="A13" s="77" t="s">
        <v>61</v>
      </c>
      <c r="B13" s="78" t="s">
        <v>62</v>
      </c>
      <c r="C13" s="114">
        <f t="shared" si="0"/>
        <v>198.13</v>
      </c>
      <c r="D13" s="115">
        <v>198.13</v>
      </c>
      <c r="E13" s="81"/>
      <c r="F13" s="81"/>
      <c r="G13" s="81"/>
    </row>
    <row r="14" customFormat="1" ht="25.5" customHeight="1" spans="1:7">
      <c r="A14" s="77" t="s">
        <v>63</v>
      </c>
      <c r="B14" s="78" t="s">
        <v>64</v>
      </c>
      <c r="C14" s="114">
        <f t="shared" si="0"/>
        <v>725.55</v>
      </c>
      <c r="D14" s="115">
        <f>D15</f>
        <v>725.55</v>
      </c>
      <c r="E14" s="81"/>
      <c r="F14" s="81"/>
      <c r="G14" s="81"/>
    </row>
    <row r="15" customFormat="1" ht="25.5" customHeight="1" spans="1:7">
      <c r="A15" s="77" t="s">
        <v>65</v>
      </c>
      <c r="B15" s="82" t="s">
        <v>66</v>
      </c>
      <c r="C15" s="114">
        <f t="shared" si="0"/>
        <v>725.55</v>
      </c>
      <c r="D15" s="115">
        <f>D16+D17+D18</f>
        <v>725.55</v>
      </c>
      <c r="E15" s="81"/>
      <c r="F15" s="81"/>
      <c r="G15" s="81"/>
    </row>
    <row r="16" customFormat="1" ht="25.5" customHeight="1" spans="1:7">
      <c r="A16" s="77" t="s">
        <v>67</v>
      </c>
      <c r="B16" s="82" t="s">
        <v>68</v>
      </c>
      <c r="C16" s="114">
        <f t="shared" si="0"/>
        <v>1.08</v>
      </c>
      <c r="D16" s="115">
        <v>1.08</v>
      </c>
      <c r="E16" s="81"/>
      <c r="F16" s="81"/>
      <c r="G16" s="81"/>
    </row>
    <row r="17" ht="25.5" customHeight="1" spans="1:7">
      <c r="A17" s="77" t="s">
        <v>69</v>
      </c>
      <c r="B17" s="78" t="s">
        <v>70</v>
      </c>
      <c r="C17" s="114">
        <f t="shared" si="0"/>
        <v>487.7</v>
      </c>
      <c r="D17" s="115">
        <v>487.7</v>
      </c>
      <c r="E17" s="81"/>
      <c r="F17" s="81"/>
      <c r="G17" s="81"/>
    </row>
    <row r="18" ht="25.5" customHeight="1" spans="1:7">
      <c r="A18" s="77" t="s">
        <v>71</v>
      </c>
      <c r="B18" s="78" t="s">
        <v>72</v>
      </c>
      <c r="C18" s="114">
        <f t="shared" si="0"/>
        <v>236.77</v>
      </c>
      <c r="D18" s="115">
        <v>236.77</v>
      </c>
      <c r="E18" s="81"/>
      <c r="F18" s="81"/>
      <c r="G18" s="81"/>
    </row>
    <row r="19" ht="25.5" customHeight="1" spans="1:7">
      <c r="A19" s="77" t="s">
        <v>73</v>
      </c>
      <c r="B19" s="78" t="s">
        <v>74</v>
      </c>
      <c r="C19" s="114">
        <f t="shared" si="0"/>
        <v>12.63</v>
      </c>
      <c r="D19" s="115">
        <f>D20</f>
        <v>12.63</v>
      </c>
      <c r="E19" s="81"/>
      <c r="F19" s="81"/>
      <c r="G19" s="81"/>
    </row>
    <row r="20" ht="25.5" customHeight="1" spans="1:7">
      <c r="A20" s="77" t="s">
        <v>75</v>
      </c>
      <c r="B20" s="78" t="s">
        <v>76</v>
      </c>
      <c r="C20" s="114">
        <f t="shared" si="0"/>
        <v>12.63</v>
      </c>
      <c r="D20" s="115">
        <f>D21</f>
        <v>12.63</v>
      </c>
      <c r="E20" s="81"/>
      <c r="F20" s="81"/>
      <c r="G20" s="81"/>
    </row>
    <row r="21" ht="25.5" customHeight="1" spans="1:7">
      <c r="A21" s="77" t="s">
        <v>77</v>
      </c>
      <c r="B21" s="83" t="s">
        <v>78</v>
      </c>
      <c r="C21" s="114">
        <f t="shared" si="0"/>
        <v>12.63</v>
      </c>
      <c r="D21" s="115">
        <v>12.63</v>
      </c>
      <c r="E21" s="81"/>
      <c r="F21" s="81"/>
      <c r="G21" s="81"/>
    </row>
    <row r="22" ht="25.5" customHeight="1" spans="1:7">
      <c r="A22" s="91" t="s">
        <v>79</v>
      </c>
      <c r="B22" s="92"/>
      <c r="C22" s="114">
        <f>C6+C14+C19</f>
        <v>4879.87</v>
      </c>
      <c r="D22" s="81">
        <f>D6+D14+D19</f>
        <v>4879.87</v>
      </c>
      <c r="E22" s="81"/>
      <c r="F22" s="81"/>
      <c r="G22" s="81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9" workbookViewId="0">
      <selection activeCell="J14" sqref="J14"/>
    </sheetView>
  </sheetViews>
  <sheetFormatPr defaultColWidth="6.875" defaultRowHeight="10.8" outlineLevelCol="4"/>
  <cols>
    <col min="1" max="1" width="19.375" style="62" customWidth="1"/>
    <col min="2" max="2" width="39.75" style="62" customWidth="1"/>
    <col min="3" max="3" width="18" style="62" customWidth="1"/>
    <col min="4" max="4" width="14.5" style="62" customWidth="1"/>
    <col min="5" max="5" width="24.125" style="62" customWidth="1"/>
    <col min="6" max="16384" width="6.875" style="62"/>
  </cols>
  <sheetData>
    <row r="1" ht="16.5" customHeight="1" spans="1:5">
      <c r="A1" s="45" t="s">
        <v>80</v>
      </c>
      <c r="B1" s="46"/>
      <c r="C1" s="46"/>
      <c r="D1" s="72"/>
      <c r="E1" s="72"/>
    </row>
    <row r="2" ht="16.5" customHeight="1" spans="1:5">
      <c r="A2" s="46"/>
      <c r="B2" s="46"/>
      <c r="C2" s="46"/>
      <c r="D2" s="72"/>
      <c r="E2" s="72"/>
    </row>
    <row r="3" ht="29.25" customHeight="1" spans="1:5">
      <c r="A3" s="74" t="s">
        <v>81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88" t="s">
        <v>2</v>
      </c>
    </row>
    <row r="5" ht="26.25" customHeight="1" spans="1:5">
      <c r="A5" s="123" t="s">
        <v>40</v>
      </c>
      <c r="B5" s="124"/>
      <c r="C5" s="125" t="s">
        <v>37</v>
      </c>
      <c r="D5" s="125" t="s">
        <v>82</v>
      </c>
      <c r="E5" s="125" t="s">
        <v>83</v>
      </c>
    </row>
    <row r="6" s="73" customFormat="1" ht="27.75" customHeight="1" spans="1:5">
      <c r="A6" s="76" t="s">
        <v>45</v>
      </c>
      <c r="B6" s="76" t="s">
        <v>46</v>
      </c>
      <c r="C6" s="126"/>
      <c r="D6" s="126"/>
      <c r="E6" s="126"/>
    </row>
    <row r="7" s="73" customFormat="1" ht="30" customHeight="1" spans="1:5">
      <c r="A7" s="77" t="s">
        <v>47</v>
      </c>
      <c r="B7" s="78" t="s">
        <v>48</v>
      </c>
      <c r="C7" s="114">
        <f t="shared" ref="C7:C22" si="0">D7+E7</f>
        <v>4141.69</v>
      </c>
      <c r="D7" s="114">
        <f>D8+D10+D13</f>
        <v>3326.65</v>
      </c>
      <c r="E7" s="114">
        <f>E8+E10+E13</f>
        <v>815.04</v>
      </c>
    </row>
    <row r="8" s="73" customFormat="1" ht="30" customHeight="1" spans="1:5">
      <c r="A8" s="77" t="s">
        <v>49</v>
      </c>
      <c r="B8" s="78" t="s">
        <v>50</v>
      </c>
      <c r="C8" s="114">
        <f t="shared" si="0"/>
        <v>3900.38</v>
      </c>
      <c r="D8" s="116">
        <f>D9</f>
        <v>3128.52</v>
      </c>
      <c r="E8" s="116">
        <f>E9</f>
        <v>771.86</v>
      </c>
    </row>
    <row r="9" s="73" customFormat="1" ht="30" customHeight="1" spans="1:5">
      <c r="A9" s="77" t="s">
        <v>51</v>
      </c>
      <c r="B9" s="78" t="s">
        <v>52</v>
      </c>
      <c r="C9" s="114">
        <f t="shared" si="0"/>
        <v>3900.38</v>
      </c>
      <c r="D9" s="116">
        <v>3128.52</v>
      </c>
      <c r="E9" s="116">
        <v>771.86</v>
      </c>
    </row>
    <row r="10" s="73" customFormat="1" ht="30" customHeight="1" spans="1:5">
      <c r="A10" s="77" t="s">
        <v>53</v>
      </c>
      <c r="B10" s="78" t="s">
        <v>54</v>
      </c>
      <c r="C10" s="114">
        <f t="shared" si="0"/>
        <v>43.18</v>
      </c>
      <c r="D10" s="116"/>
      <c r="E10" s="116">
        <f>E11+E12</f>
        <v>43.18</v>
      </c>
    </row>
    <row r="11" s="73" customFormat="1" ht="30" customHeight="1" spans="1:5">
      <c r="A11" s="77" t="s">
        <v>55</v>
      </c>
      <c r="B11" s="78" t="s">
        <v>56</v>
      </c>
      <c r="C11" s="114">
        <f t="shared" si="0"/>
        <v>1</v>
      </c>
      <c r="D11" s="127"/>
      <c r="E11" s="127">
        <v>1</v>
      </c>
    </row>
    <row r="12" s="73" customFormat="1" ht="30" customHeight="1" spans="1:5">
      <c r="A12" s="77" t="s">
        <v>57</v>
      </c>
      <c r="B12" s="78" t="s">
        <v>58</v>
      </c>
      <c r="C12" s="114">
        <f t="shared" si="0"/>
        <v>42.18</v>
      </c>
      <c r="D12" s="127"/>
      <c r="E12" s="127">
        <v>42.18</v>
      </c>
    </row>
    <row r="13" s="73" customFormat="1" ht="30" customHeight="1" spans="1:5">
      <c r="A13" s="77" t="s">
        <v>59</v>
      </c>
      <c r="B13" s="78" t="s">
        <v>60</v>
      </c>
      <c r="C13" s="114">
        <f t="shared" si="0"/>
        <v>198.13</v>
      </c>
      <c r="D13" s="127">
        <f>D14</f>
        <v>198.13</v>
      </c>
      <c r="E13" s="127"/>
    </row>
    <row r="14" s="73" customFormat="1" ht="30" customHeight="1" spans="1:5">
      <c r="A14" s="77" t="s">
        <v>61</v>
      </c>
      <c r="B14" s="78" t="s">
        <v>62</v>
      </c>
      <c r="C14" s="114">
        <f t="shared" si="0"/>
        <v>198.13</v>
      </c>
      <c r="D14" s="127">
        <v>198.13</v>
      </c>
      <c r="E14" s="127"/>
    </row>
    <row r="15" s="73" customFormat="1" ht="30" customHeight="1" spans="1:5">
      <c r="A15" s="77" t="s">
        <v>63</v>
      </c>
      <c r="B15" s="78" t="s">
        <v>64</v>
      </c>
      <c r="C15" s="114">
        <f t="shared" si="0"/>
        <v>725.55</v>
      </c>
      <c r="D15" s="127">
        <f>D16</f>
        <v>725.55</v>
      </c>
      <c r="E15" s="127"/>
    </row>
    <row r="16" s="73" customFormat="1" ht="30" customHeight="1" spans="1:5">
      <c r="A16" s="77" t="s">
        <v>65</v>
      </c>
      <c r="B16" s="82" t="s">
        <v>66</v>
      </c>
      <c r="C16" s="114">
        <f t="shared" si="0"/>
        <v>725.55</v>
      </c>
      <c r="D16" s="127">
        <f>D17+D18+D19</f>
        <v>725.55</v>
      </c>
      <c r="E16" s="127"/>
    </row>
    <row r="17" s="73" customFormat="1" ht="30" customHeight="1" spans="1:5">
      <c r="A17" s="77" t="s">
        <v>67</v>
      </c>
      <c r="B17" s="82" t="s">
        <v>68</v>
      </c>
      <c r="C17" s="114">
        <f t="shared" si="0"/>
        <v>1.08</v>
      </c>
      <c r="D17" s="127">
        <v>1.08</v>
      </c>
      <c r="E17" s="127"/>
    </row>
    <row r="18" s="44" customFormat="1" ht="30" customHeight="1" spans="1:5">
      <c r="A18" s="128" t="s">
        <v>69</v>
      </c>
      <c r="B18" s="129" t="s">
        <v>70</v>
      </c>
      <c r="C18" s="130">
        <f t="shared" si="0"/>
        <v>487.7</v>
      </c>
      <c r="D18" s="131">
        <v>487.7</v>
      </c>
      <c r="E18" s="131"/>
    </row>
    <row r="19" customFormat="1" ht="30" customHeight="1" spans="1:5">
      <c r="A19" s="77" t="s">
        <v>71</v>
      </c>
      <c r="B19" s="78" t="s">
        <v>72</v>
      </c>
      <c r="C19" s="114">
        <f t="shared" si="0"/>
        <v>236.77</v>
      </c>
      <c r="D19" s="115">
        <v>236.77</v>
      </c>
      <c r="E19" s="115"/>
    </row>
    <row r="20" customFormat="1" ht="30" customHeight="1" spans="1:5">
      <c r="A20" s="77" t="s">
        <v>73</v>
      </c>
      <c r="B20" s="78" t="s">
        <v>74</v>
      </c>
      <c r="C20" s="114">
        <f t="shared" si="0"/>
        <v>12.63</v>
      </c>
      <c r="D20" s="115">
        <f>D21</f>
        <v>12.63</v>
      </c>
      <c r="E20" s="115"/>
    </row>
    <row r="21" ht="30" customHeight="1" spans="1:5">
      <c r="A21" s="77" t="s">
        <v>75</v>
      </c>
      <c r="B21" s="78" t="s">
        <v>76</v>
      </c>
      <c r="C21" s="114">
        <f t="shared" si="0"/>
        <v>12.63</v>
      </c>
      <c r="D21" s="115">
        <f>D22</f>
        <v>12.63</v>
      </c>
      <c r="E21" s="115"/>
    </row>
    <row r="22" ht="30" customHeight="1" spans="1:5">
      <c r="A22" s="77" t="s">
        <v>77</v>
      </c>
      <c r="B22" s="83" t="s">
        <v>78</v>
      </c>
      <c r="C22" s="114">
        <f t="shared" si="0"/>
        <v>12.63</v>
      </c>
      <c r="D22" s="115">
        <v>12.63</v>
      </c>
      <c r="E22" s="115"/>
    </row>
    <row r="23" ht="30" customHeight="1" spans="1:5">
      <c r="A23" s="90" t="s">
        <v>84</v>
      </c>
      <c r="B23" s="79"/>
      <c r="C23" s="79"/>
      <c r="D23" s="81"/>
      <c r="E23" s="81"/>
    </row>
    <row r="24" ht="30" customHeight="1" spans="1:5">
      <c r="A24" s="91" t="s">
        <v>79</v>
      </c>
      <c r="B24" s="92"/>
      <c r="C24" s="114">
        <f>C7+C15+C20</f>
        <v>4879.87</v>
      </c>
      <c r="D24" s="114">
        <f>D7+D15+D20</f>
        <v>4064.83</v>
      </c>
      <c r="E24" s="114">
        <f>E7+E15+E20</f>
        <v>815.04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E16" sqref="E16"/>
    </sheetView>
  </sheetViews>
  <sheetFormatPr defaultColWidth="6.875" defaultRowHeight="10.8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5" t="s">
        <v>85</v>
      </c>
      <c r="B1" s="119"/>
      <c r="C1" s="119"/>
      <c r="D1" s="119"/>
      <c r="E1" s="119"/>
      <c r="F1" s="120"/>
    </row>
    <row r="2" ht="18.75" customHeight="1" spans="1:6">
      <c r="A2" s="121"/>
      <c r="B2" s="119"/>
      <c r="C2" s="119"/>
      <c r="D2" s="119"/>
      <c r="E2" s="119"/>
      <c r="F2" s="120"/>
    </row>
    <row r="3" ht="21" customHeight="1" spans="1:6">
      <c r="A3" s="95" t="s">
        <v>86</v>
      </c>
      <c r="B3" s="95"/>
      <c r="C3" s="95"/>
      <c r="D3" s="95"/>
      <c r="E3" s="95"/>
      <c r="F3" s="95"/>
    </row>
    <row r="4" ht="14.25" customHeight="1" spans="1:6">
      <c r="A4" s="122"/>
      <c r="B4" s="122"/>
      <c r="C4" s="122"/>
      <c r="D4" s="122"/>
      <c r="E4" s="122"/>
      <c r="F4" s="97" t="s">
        <v>2</v>
      </c>
    </row>
    <row r="5" ht="24" customHeight="1" spans="1:6">
      <c r="A5" s="139" t="s">
        <v>3</v>
      </c>
      <c r="B5" s="76"/>
      <c r="C5" s="139" t="s">
        <v>4</v>
      </c>
      <c r="D5" s="76"/>
      <c r="E5" s="76"/>
      <c r="F5" s="76"/>
    </row>
    <row r="6" ht="24" customHeight="1" spans="1:6">
      <c r="A6" s="139" t="s">
        <v>5</v>
      </c>
      <c r="B6" s="139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87</v>
      </c>
      <c r="E7" s="76" t="s">
        <v>41</v>
      </c>
      <c r="F7" s="76" t="s">
        <v>88</v>
      </c>
    </row>
    <row r="8" ht="28.5" customHeight="1" spans="1:6">
      <c r="A8" s="81" t="s">
        <v>11</v>
      </c>
      <c r="B8" s="85">
        <v>4879.87</v>
      </c>
      <c r="C8" s="79" t="s">
        <v>12</v>
      </c>
      <c r="D8" s="79"/>
      <c r="E8" s="79"/>
      <c r="F8" s="85"/>
    </row>
    <row r="9" ht="28.5" customHeight="1" spans="1:6">
      <c r="A9" s="81" t="s">
        <v>13</v>
      </c>
      <c r="B9" s="85"/>
      <c r="C9" s="79" t="s">
        <v>14</v>
      </c>
      <c r="D9" s="79"/>
      <c r="E9" s="79"/>
      <c r="F9" s="85"/>
    </row>
    <row r="10" ht="28.5" customHeight="1" spans="1:6">
      <c r="A10" s="81"/>
      <c r="B10" s="81"/>
      <c r="C10" s="79" t="s">
        <v>16</v>
      </c>
      <c r="D10" s="79"/>
      <c r="E10" s="79"/>
      <c r="F10" s="85"/>
    </row>
    <row r="11" ht="28.5" customHeight="1" spans="1:6">
      <c r="A11" s="81"/>
      <c r="B11" s="81"/>
      <c r="C11" s="81" t="s">
        <v>18</v>
      </c>
      <c r="D11" s="81"/>
      <c r="E11" s="81"/>
      <c r="F11" s="85"/>
    </row>
    <row r="12" ht="28.5" customHeight="1" spans="1:6">
      <c r="A12" s="81"/>
      <c r="B12" s="81"/>
      <c r="C12" s="79" t="s">
        <v>19</v>
      </c>
      <c r="D12" s="79"/>
      <c r="E12" s="79"/>
      <c r="F12" s="85"/>
    </row>
    <row r="13" ht="28.5" customHeight="1" spans="1:6">
      <c r="A13" s="81"/>
      <c r="B13" s="81"/>
      <c r="C13" s="79" t="s">
        <v>20</v>
      </c>
      <c r="D13" s="79"/>
      <c r="E13" s="79"/>
      <c r="F13" s="85"/>
    </row>
    <row r="14" ht="28.5" customHeight="1" spans="1:6">
      <c r="A14" s="81"/>
      <c r="B14" s="81"/>
      <c r="C14" s="81" t="s">
        <v>21</v>
      </c>
      <c r="D14" s="81"/>
      <c r="E14" s="81"/>
      <c r="F14" s="81"/>
    </row>
    <row r="15" ht="28.5" customHeight="1" spans="1:6">
      <c r="A15" s="81"/>
      <c r="B15" s="81"/>
      <c r="C15" s="81" t="s">
        <v>22</v>
      </c>
      <c r="D15" s="116">
        <f>E15+F15</f>
        <v>725.55</v>
      </c>
      <c r="E15" s="116">
        <v>725.55</v>
      </c>
      <c r="F15" s="81"/>
    </row>
    <row r="16" ht="28.5" customHeight="1" spans="1:6">
      <c r="A16" s="81"/>
      <c r="B16" s="81"/>
      <c r="C16" s="79" t="s">
        <v>23</v>
      </c>
      <c r="D16" s="116">
        <f>E16+F16</f>
        <v>4141.69</v>
      </c>
      <c r="E16" s="113">
        <v>4141.69</v>
      </c>
      <c r="F16" s="81"/>
    </row>
    <row r="17" ht="28.5" customHeight="1" spans="1:6">
      <c r="A17" s="81"/>
      <c r="B17" s="81"/>
      <c r="C17" s="79" t="s">
        <v>24</v>
      </c>
      <c r="D17" s="113"/>
      <c r="E17" s="113"/>
      <c r="F17" s="81"/>
    </row>
    <row r="18" ht="28.5" customHeight="1" spans="1:6">
      <c r="A18" s="81"/>
      <c r="B18" s="81"/>
      <c r="C18" s="81" t="s">
        <v>25</v>
      </c>
      <c r="D18" s="116"/>
      <c r="E18" s="116"/>
      <c r="F18" s="81"/>
    </row>
    <row r="19" ht="28.5" customHeight="1" spans="1:6">
      <c r="A19" s="81"/>
      <c r="B19" s="81"/>
      <c r="C19" s="81" t="s">
        <v>26</v>
      </c>
      <c r="D19" s="116"/>
      <c r="E19" s="116"/>
      <c r="F19" s="81"/>
    </row>
    <row r="20" ht="28.5" customHeight="1" spans="1:6">
      <c r="A20" s="81"/>
      <c r="B20" s="81"/>
      <c r="C20" s="81" t="s">
        <v>27</v>
      </c>
      <c r="D20" s="116"/>
      <c r="E20" s="116"/>
      <c r="F20" s="81"/>
    </row>
    <row r="21" ht="28.5" customHeight="1" spans="1:6">
      <c r="A21" s="81"/>
      <c r="B21" s="81"/>
      <c r="C21" s="81" t="s">
        <v>89</v>
      </c>
      <c r="D21" s="116"/>
      <c r="E21" s="116"/>
      <c r="F21" s="81"/>
    </row>
    <row r="22" ht="28.5" customHeight="1" spans="1:6">
      <c r="A22" s="81"/>
      <c r="B22" s="81"/>
      <c r="C22" s="81" t="s">
        <v>29</v>
      </c>
      <c r="D22" s="116"/>
      <c r="E22" s="116"/>
      <c r="F22" s="81"/>
    </row>
    <row r="23" ht="28.5" customHeight="1" spans="1:6">
      <c r="A23" s="81"/>
      <c r="B23" s="81"/>
      <c r="C23" s="81" t="s">
        <v>30</v>
      </c>
      <c r="D23" s="116"/>
      <c r="E23" s="116"/>
      <c r="F23" s="81"/>
    </row>
    <row r="24" ht="28.5" customHeight="1" spans="1:6">
      <c r="A24" s="81"/>
      <c r="B24" s="81"/>
      <c r="C24" s="81" t="s">
        <v>31</v>
      </c>
      <c r="D24" s="116"/>
      <c r="E24" s="116"/>
      <c r="F24" s="81"/>
    </row>
    <row r="25" ht="28.5" customHeight="1" spans="1:6">
      <c r="A25" s="81"/>
      <c r="B25" s="81"/>
      <c r="C25" s="81" t="s">
        <v>32</v>
      </c>
      <c r="D25" s="116">
        <f>E25+F25</f>
        <v>12.63</v>
      </c>
      <c r="E25" s="116">
        <v>12.63</v>
      </c>
      <c r="F25" s="81"/>
    </row>
    <row r="26" ht="28.5" customHeight="1" spans="1:6">
      <c r="A26" s="81"/>
      <c r="B26" s="81"/>
      <c r="C26" s="81" t="s">
        <v>90</v>
      </c>
      <c r="D26" s="116"/>
      <c r="E26" s="116"/>
      <c r="F26" s="81"/>
    </row>
    <row r="27" ht="28.5" customHeight="1" spans="1:6">
      <c r="A27" s="81"/>
      <c r="B27" s="81"/>
      <c r="C27" s="81" t="s">
        <v>34</v>
      </c>
      <c r="D27" s="116"/>
      <c r="E27" s="116"/>
      <c r="F27" s="81"/>
    </row>
    <row r="28" ht="28.5" customHeight="1" spans="1:6">
      <c r="A28" s="81"/>
      <c r="B28" s="81"/>
      <c r="C28" s="81" t="s">
        <v>35</v>
      </c>
      <c r="D28" s="116"/>
      <c r="E28" s="116"/>
      <c r="F28" s="81"/>
    </row>
    <row r="29" ht="28.5" customHeight="1" spans="1:6">
      <c r="A29" s="76" t="s">
        <v>36</v>
      </c>
      <c r="B29" s="85">
        <f>B8</f>
        <v>4879.87</v>
      </c>
      <c r="C29" s="76" t="s">
        <v>37</v>
      </c>
      <c r="D29" s="116">
        <f>D25+D16+D15</f>
        <v>4879.87</v>
      </c>
      <c r="E29" s="116">
        <f>E25+E16+E15</f>
        <v>4879.87</v>
      </c>
      <c r="F29" s="8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22" workbookViewId="0">
      <selection activeCell="A7" sqref="A7:B26"/>
    </sheetView>
  </sheetViews>
  <sheetFormatPr defaultColWidth="6.875" defaultRowHeight="10.8"/>
  <cols>
    <col min="1" max="1" width="18.125" style="62" customWidth="1"/>
    <col min="2" max="2" width="40.37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5" t="s">
        <v>91</v>
      </c>
      <c r="B1" s="46"/>
      <c r="C1" s="46"/>
      <c r="D1" s="46"/>
      <c r="E1" s="46"/>
      <c r="F1" s="46"/>
      <c r="G1" s="46"/>
      <c r="H1" s="46"/>
      <c r="I1" s="72"/>
      <c r="J1" s="72"/>
      <c r="K1" s="72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2"/>
      <c r="J2" s="72"/>
      <c r="K2" s="72"/>
    </row>
    <row r="3" ht="29.25" customHeight="1" spans="1:11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12"/>
      <c r="B4" s="112"/>
      <c r="C4" s="112"/>
      <c r="D4" s="112"/>
      <c r="E4" s="112"/>
      <c r="F4" s="112"/>
      <c r="G4" s="112"/>
      <c r="H4" s="112"/>
      <c r="I4" s="112"/>
      <c r="J4" s="84" t="s">
        <v>2</v>
      </c>
      <c r="K4" s="84"/>
    </row>
    <row r="5" ht="26.25" customHeight="1" spans="1:11">
      <c r="A5" s="76" t="s">
        <v>40</v>
      </c>
      <c r="B5" s="76"/>
      <c r="C5" s="76" t="s">
        <v>93</v>
      </c>
      <c r="D5" s="76"/>
      <c r="E5" s="76"/>
      <c r="F5" s="76" t="s">
        <v>94</v>
      </c>
      <c r="G5" s="76"/>
      <c r="H5" s="76"/>
      <c r="I5" s="76" t="s">
        <v>95</v>
      </c>
      <c r="J5" s="76"/>
      <c r="K5" s="76"/>
    </row>
    <row r="6" s="73" customFormat="1" ht="30.75" customHeight="1" spans="1:11">
      <c r="A6" s="76" t="s">
        <v>45</v>
      </c>
      <c r="B6" s="76" t="s">
        <v>46</v>
      </c>
      <c r="C6" s="76" t="s">
        <v>96</v>
      </c>
      <c r="D6" s="76" t="s">
        <v>82</v>
      </c>
      <c r="E6" s="76" t="s">
        <v>83</v>
      </c>
      <c r="F6" s="76" t="s">
        <v>96</v>
      </c>
      <c r="G6" s="76" t="s">
        <v>82</v>
      </c>
      <c r="H6" s="76" t="s">
        <v>83</v>
      </c>
      <c r="I6" s="76" t="s">
        <v>96</v>
      </c>
      <c r="J6" s="76" t="s">
        <v>82</v>
      </c>
      <c r="K6" s="76" t="s">
        <v>83</v>
      </c>
    </row>
    <row r="7" s="73" customFormat="1" ht="30.75" customHeight="1" spans="1:11">
      <c r="A7" s="77" t="s">
        <v>47</v>
      </c>
      <c r="B7" s="78" t="s">
        <v>48</v>
      </c>
      <c r="C7" s="113">
        <f t="shared" ref="C7:C11" si="0">D7+E7</f>
        <v>5067.07</v>
      </c>
      <c r="D7" s="113">
        <f t="shared" ref="D7:H7" si="1">D8+D11+D14</f>
        <v>3361.03</v>
      </c>
      <c r="E7" s="113">
        <f t="shared" si="1"/>
        <v>1706.04</v>
      </c>
      <c r="F7" s="114">
        <f t="shared" ref="F7:F9" si="2">G7+H7</f>
        <v>4141.69</v>
      </c>
      <c r="G7" s="114">
        <f t="shared" si="1"/>
        <v>3326.65</v>
      </c>
      <c r="H7" s="114">
        <f t="shared" si="1"/>
        <v>815.04</v>
      </c>
      <c r="I7" s="116">
        <f t="shared" ref="I7:I27" si="3">(F7-C7)/C7*100</f>
        <v>-18.2626251462877</v>
      </c>
      <c r="J7" s="116">
        <f t="shared" ref="J7:J27" si="4">(G7-D7)/D7*100</f>
        <v>-1.02290071793468</v>
      </c>
      <c r="K7" s="115">
        <f t="shared" ref="K7:K27" si="5">(H7-E7)/E7*100</f>
        <v>-52.2262080607723</v>
      </c>
    </row>
    <row r="8" s="73" customFormat="1" ht="30.75" customHeight="1" spans="1:11">
      <c r="A8" s="77" t="s">
        <v>49</v>
      </c>
      <c r="B8" s="78" t="s">
        <v>50</v>
      </c>
      <c r="C8" s="113">
        <f t="shared" si="0"/>
        <v>4795.53</v>
      </c>
      <c r="D8" s="113">
        <f>D9</f>
        <v>3160.73</v>
      </c>
      <c r="E8" s="113">
        <f t="shared" ref="E8:H8" si="6">E9+E10</f>
        <v>1634.8</v>
      </c>
      <c r="F8" s="114">
        <f t="shared" si="2"/>
        <v>3900.38</v>
      </c>
      <c r="G8" s="114">
        <f t="shared" si="6"/>
        <v>3128.52</v>
      </c>
      <c r="H8" s="114">
        <f t="shared" si="6"/>
        <v>771.86</v>
      </c>
      <c r="I8" s="116">
        <f t="shared" si="3"/>
        <v>-18.6663413637283</v>
      </c>
      <c r="J8" s="116">
        <f t="shared" si="4"/>
        <v>-1.01906837977303</v>
      </c>
      <c r="K8" s="115">
        <f t="shared" si="5"/>
        <v>-52.7856618546611</v>
      </c>
    </row>
    <row r="9" s="73" customFormat="1" ht="30.75" customHeight="1" spans="1:11">
      <c r="A9" s="77" t="s">
        <v>51</v>
      </c>
      <c r="B9" s="78" t="s">
        <v>52</v>
      </c>
      <c r="C9" s="113">
        <f t="shared" si="0"/>
        <v>4645.53</v>
      </c>
      <c r="D9" s="113">
        <v>3160.73</v>
      </c>
      <c r="E9" s="113">
        <v>1484.8</v>
      </c>
      <c r="F9" s="114">
        <f t="shared" si="2"/>
        <v>3900.38</v>
      </c>
      <c r="G9" s="114">
        <v>3128.52</v>
      </c>
      <c r="H9" s="114">
        <v>771.86</v>
      </c>
      <c r="I9" s="116">
        <f t="shared" si="3"/>
        <v>-16.0401504241712</v>
      </c>
      <c r="J9" s="116">
        <f t="shared" si="4"/>
        <v>-1.01906837977303</v>
      </c>
      <c r="K9" s="115">
        <f t="shared" si="5"/>
        <v>-48.0158943965517</v>
      </c>
    </row>
    <row r="10" s="73" customFormat="1" ht="30.75" customHeight="1" spans="1:11">
      <c r="A10" s="77" t="s">
        <v>97</v>
      </c>
      <c r="B10" s="78" t="s">
        <v>98</v>
      </c>
      <c r="C10" s="113">
        <f t="shared" si="0"/>
        <v>150</v>
      </c>
      <c r="D10" s="113"/>
      <c r="E10" s="113">
        <v>150</v>
      </c>
      <c r="F10" s="114"/>
      <c r="G10" s="114"/>
      <c r="H10" s="114"/>
      <c r="I10" s="116">
        <f t="shared" si="3"/>
        <v>-100</v>
      </c>
      <c r="J10" s="116"/>
      <c r="K10" s="115">
        <f t="shared" si="5"/>
        <v>-100</v>
      </c>
    </row>
    <row r="11" s="73" customFormat="1" ht="30.75" customHeight="1" spans="1:11">
      <c r="A11" s="77" t="s">
        <v>53</v>
      </c>
      <c r="B11" s="78" t="s">
        <v>54</v>
      </c>
      <c r="C11" s="113">
        <f t="shared" si="0"/>
        <v>71.24</v>
      </c>
      <c r="D11" s="113"/>
      <c r="E11" s="113">
        <v>71.24</v>
      </c>
      <c r="F11" s="114">
        <f t="shared" ref="F11:F23" si="7">G11+H11</f>
        <v>43.18</v>
      </c>
      <c r="G11" s="114"/>
      <c r="H11" s="114">
        <f>H12+H13</f>
        <v>43.18</v>
      </c>
      <c r="I11" s="116">
        <f t="shared" si="3"/>
        <v>-39.3879842784952</v>
      </c>
      <c r="J11" s="116"/>
      <c r="K11" s="115">
        <f t="shared" si="5"/>
        <v>-39.3879842784952</v>
      </c>
    </row>
    <row r="12" s="73" customFormat="1" ht="30.75" customHeight="1" spans="1:11">
      <c r="A12" s="77" t="s">
        <v>55</v>
      </c>
      <c r="B12" s="78" t="s">
        <v>56</v>
      </c>
      <c r="C12" s="113"/>
      <c r="D12" s="113"/>
      <c r="E12" s="113"/>
      <c r="F12" s="114">
        <f t="shared" si="7"/>
        <v>1</v>
      </c>
      <c r="G12" s="114"/>
      <c r="H12" s="114">
        <v>1</v>
      </c>
      <c r="I12" s="116">
        <v>100</v>
      </c>
      <c r="J12" s="116"/>
      <c r="K12" s="115">
        <v>100</v>
      </c>
    </row>
    <row r="13" s="73" customFormat="1" ht="30.75" customHeight="1" spans="1:11">
      <c r="A13" s="77" t="s">
        <v>57</v>
      </c>
      <c r="B13" s="78" t="s">
        <v>58</v>
      </c>
      <c r="C13" s="113">
        <f>D13+E13</f>
        <v>71.24</v>
      </c>
      <c r="D13" s="113"/>
      <c r="E13" s="113">
        <v>71.24</v>
      </c>
      <c r="F13" s="114">
        <f t="shared" si="7"/>
        <v>42.18</v>
      </c>
      <c r="G13" s="114"/>
      <c r="H13" s="114">
        <v>42.18</v>
      </c>
      <c r="I13" s="116">
        <f t="shared" si="3"/>
        <v>-40.7916900617631</v>
      </c>
      <c r="J13" s="116"/>
      <c r="K13" s="115">
        <f t="shared" si="5"/>
        <v>-40.7916900617631</v>
      </c>
    </row>
    <row r="14" s="73" customFormat="1" ht="30.75" customHeight="1" spans="1:11">
      <c r="A14" s="77" t="s">
        <v>59</v>
      </c>
      <c r="B14" s="78" t="s">
        <v>60</v>
      </c>
      <c r="C14" s="113">
        <f>D14+E14</f>
        <v>200.3</v>
      </c>
      <c r="D14" s="113">
        <v>200.3</v>
      </c>
      <c r="E14" s="113"/>
      <c r="F14" s="114">
        <f t="shared" si="7"/>
        <v>198.13</v>
      </c>
      <c r="G14" s="114">
        <f>G15</f>
        <v>198.13</v>
      </c>
      <c r="H14" s="114"/>
      <c r="I14" s="116">
        <f t="shared" si="3"/>
        <v>-1.08337493759362</v>
      </c>
      <c r="J14" s="116">
        <f t="shared" si="4"/>
        <v>-1.08337493759362</v>
      </c>
      <c r="K14" s="115"/>
    </row>
    <row r="15" s="73" customFormat="1" ht="30.75" customHeight="1" spans="1:11">
      <c r="A15" s="77" t="s">
        <v>61</v>
      </c>
      <c r="B15" s="78" t="s">
        <v>62</v>
      </c>
      <c r="C15" s="113">
        <f>D15+E15</f>
        <v>200.3</v>
      </c>
      <c r="D15" s="113">
        <v>200.3</v>
      </c>
      <c r="E15" s="113"/>
      <c r="F15" s="114">
        <f t="shared" si="7"/>
        <v>198.13</v>
      </c>
      <c r="G15" s="114">
        <v>198.13</v>
      </c>
      <c r="H15" s="114"/>
      <c r="I15" s="116">
        <f t="shared" si="3"/>
        <v>-1.08337493759362</v>
      </c>
      <c r="J15" s="116">
        <f t="shared" si="4"/>
        <v>-1.08337493759362</v>
      </c>
      <c r="K15" s="115"/>
    </row>
    <row r="16" s="73" customFormat="1" ht="30.75" customHeight="1" spans="1:11">
      <c r="A16" s="77" t="s">
        <v>63</v>
      </c>
      <c r="B16" s="78" t="s">
        <v>64</v>
      </c>
      <c r="C16" s="113">
        <f>D16+E16</f>
        <v>732.93</v>
      </c>
      <c r="D16" s="113">
        <v>732.93</v>
      </c>
      <c r="E16" s="113"/>
      <c r="F16" s="114">
        <f t="shared" si="7"/>
        <v>725.55</v>
      </c>
      <c r="G16" s="114">
        <f>G17</f>
        <v>725.55</v>
      </c>
      <c r="H16" s="114"/>
      <c r="I16" s="116">
        <f t="shared" si="3"/>
        <v>-1.00691744095616</v>
      </c>
      <c r="J16" s="116">
        <f t="shared" si="4"/>
        <v>-1.00691744095616</v>
      </c>
      <c r="K16" s="115"/>
    </row>
    <row r="17" s="73" customFormat="1" ht="30.75" customHeight="1" spans="1:11">
      <c r="A17" s="77" t="s">
        <v>65</v>
      </c>
      <c r="B17" s="82" t="s">
        <v>66</v>
      </c>
      <c r="C17" s="113">
        <f>D17+E17</f>
        <v>732.93</v>
      </c>
      <c r="D17" s="113">
        <v>732.93</v>
      </c>
      <c r="E17" s="113"/>
      <c r="F17" s="114">
        <f t="shared" si="7"/>
        <v>725.55</v>
      </c>
      <c r="G17" s="114">
        <f>G18+G19+G20</f>
        <v>725.55</v>
      </c>
      <c r="H17" s="114"/>
      <c r="I17" s="116">
        <f t="shared" si="3"/>
        <v>-1.00691744095616</v>
      </c>
      <c r="J17" s="116">
        <f t="shared" si="4"/>
        <v>-1.00691744095616</v>
      </c>
      <c r="K17" s="115"/>
    </row>
    <row r="18" s="73" customFormat="1" ht="30.75" customHeight="1" spans="1:11">
      <c r="A18" s="77" t="s">
        <v>67</v>
      </c>
      <c r="B18" s="82" t="s">
        <v>68</v>
      </c>
      <c r="C18" s="113"/>
      <c r="D18" s="113"/>
      <c r="E18" s="113"/>
      <c r="F18" s="114">
        <f t="shared" si="7"/>
        <v>1.08</v>
      </c>
      <c r="G18" s="114">
        <v>1.08</v>
      </c>
      <c r="H18" s="114"/>
      <c r="I18" s="116">
        <v>100</v>
      </c>
      <c r="J18" s="116">
        <v>100</v>
      </c>
      <c r="K18" s="115"/>
    </row>
    <row r="19" s="73" customFormat="1" ht="30.75" customHeight="1" spans="1:11">
      <c r="A19" s="77" t="s">
        <v>69</v>
      </c>
      <c r="B19" s="78" t="s">
        <v>70</v>
      </c>
      <c r="C19" s="113">
        <f t="shared" ref="C19:C26" si="8">D19+E19</f>
        <v>493.05</v>
      </c>
      <c r="D19" s="113">
        <v>493.05</v>
      </c>
      <c r="E19" s="113"/>
      <c r="F19" s="114">
        <f t="shared" si="7"/>
        <v>487.7</v>
      </c>
      <c r="G19" s="114">
        <v>487.7</v>
      </c>
      <c r="H19" s="114"/>
      <c r="I19" s="116">
        <f t="shared" si="3"/>
        <v>-1.08508264881858</v>
      </c>
      <c r="J19" s="116">
        <f t="shared" si="4"/>
        <v>-1.08508264881858</v>
      </c>
      <c r="K19" s="115"/>
    </row>
    <row r="20" s="73" customFormat="1" ht="30.75" customHeight="1" spans="1:11">
      <c r="A20" s="77" t="s">
        <v>71</v>
      </c>
      <c r="B20" s="78" t="s">
        <v>72</v>
      </c>
      <c r="C20" s="113">
        <f t="shared" si="8"/>
        <v>239.88</v>
      </c>
      <c r="D20" s="113">
        <v>239.88</v>
      </c>
      <c r="E20" s="113"/>
      <c r="F20" s="114">
        <f t="shared" si="7"/>
        <v>236.77</v>
      </c>
      <c r="G20" s="114">
        <v>236.77</v>
      </c>
      <c r="H20" s="114"/>
      <c r="I20" s="116">
        <f t="shared" si="3"/>
        <v>-1.29648157412039</v>
      </c>
      <c r="J20" s="116">
        <f t="shared" si="4"/>
        <v>-1.29648157412039</v>
      </c>
      <c r="K20" s="115"/>
    </row>
    <row r="21" s="73" customFormat="1" ht="30.75" customHeight="1" spans="1:11">
      <c r="A21" s="77" t="s">
        <v>73</v>
      </c>
      <c r="B21" s="78" t="s">
        <v>74</v>
      </c>
      <c r="C21" s="113">
        <f t="shared" si="8"/>
        <v>9.97</v>
      </c>
      <c r="D21" s="113">
        <v>9.97</v>
      </c>
      <c r="E21" s="113"/>
      <c r="F21" s="114">
        <f t="shared" si="7"/>
        <v>12.63</v>
      </c>
      <c r="G21" s="114">
        <f>G22</f>
        <v>12.63</v>
      </c>
      <c r="H21" s="114"/>
      <c r="I21" s="116">
        <f t="shared" si="3"/>
        <v>26.6800401203611</v>
      </c>
      <c r="J21" s="116">
        <f t="shared" si="4"/>
        <v>26.6800401203611</v>
      </c>
      <c r="K21" s="115"/>
    </row>
    <row r="22" s="73" customFormat="1" ht="30.75" customHeight="1" spans="1:11">
      <c r="A22" s="77" t="s">
        <v>75</v>
      </c>
      <c r="B22" s="78" t="s">
        <v>76</v>
      </c>
      <c r="C22" s="113">
        <f t="shared" si="8"/>
        <v>9.97</v>
      </c>
      <c r="D22" s="113">
        <v>9.97</v>
      </c>
      <c r="E22" s="113"/>
      <c r="F22" s="114">
        <f t="shared" si="7"/>
        <v>12.63</v>
      </c>
      <c r="G22" s="115">
        <f>G23</f>
        <v>12.63</v>
      </c>
      <c r="H22" s="115"/>
      <c r="I22" s="116">
        <f t="shared" si="3"/>
        <v>26.6800401203611</v>
      </c>
      <c r="J22" s="116">
        <f t="shared" si="4"/>
        <v>26.6800401203611</v>
      </c>
      <c r="K22" s="115"/>
    </row>
    <row r="23" customFormat="1" ht="30.75" customHeight="1" spans="1:11">
      <c r="A23" s="77" t="s">
        <v>77</v>
      </c>
      <c r="B23" s="83" t="s">
        <v>78</v>
      </c>
      <c r="C23" s="113">
        <f t="shared" si="8"/>
        <v>9.97</v>
      </c>
      <c r="D23" s="116">
        <v>9.97</v>
      </c>
      <c r="E23" s="116"/>
      <c r="F23" s="114">
        <f t="shared" si="7"/>
        <v>12.63</v>
      </c>
      <c r="G23" s="115">
        <v>12.63</v>
      </c>
      <c r="H23" s="115"/>
      <c r="I23" s="116">
        <f t="shared" si="3"/>
        <v>26.6800401203611</v>
      </c>
      <c r="J23" s="116">
        <f t="shared" si="4"/>
        <v>26.6800401203611</v>
      </c>
      <c r="K23" s="115"/>
    </row>
    <row r="24" ht="30.75" customHeight="1" spans="1:11">
      <c r="A24" s="77" t="s">
        <v>99</v>
      </c>
      <c r="B24" s="83" t="s">
        <v>100</v>
      </c>
      <c r="C24" s="113">
        <f t="shared" si="8"/>
        <v>227.03</v>
      </c>
      <c r="D24" s="116"/>
      <c r="E24" s="116">
        <v>227.03</v>
      </c>
      <c r="F24" s="79"/>
      <c r="G24" s="79"/>
      <c r="H24" s="79"/>
      <c r="I24" s="116">
        <f t="shared" si="3"/>
        <v>-100</v>
      </c>
      <c r="J24" s="116"/>
      <c r="K24" s="115">
        <f t="shared" si="5"/>
        <v>-100</v>
      </c>
    </row>
    <row r="25" ht="30.75" customHeight="1" spans="1:11">
      <c r="A25" s="77" t="s">
        <v>101</v>
      </c>
      <c r="B25" s="83" t="s">
        <v>102</v>
      </c>
      <c r="C25" s="113">
        <f t="shared" si="8"/>
        <v>227.03</v>
      </c>
      <c r="D25" s="113"/>
      <c r="E25" s="113">
        <v>227.03</v>
      </c>
      <c r="F25" s="79"/>
      <c r="G25" s="79"/>
      <c r="H25" s="79"/>
      <c r="I25" s="116">
        <f t="shared" si="3"/>
        <v>-100</v>
      </c>
      <c r="J25" s="116"/>
      <c r="K25" s="115">
        <f t="shared" si="5"/>
        <v>-100</v>
      </c>
    </row>
    <row r="26" ht="30.75" customHeight="1" spans="1:11">
      <c r="A26" s="77" t="s">
        <v>103</v>
      </c>
      <c r="B26" s="78" t="s">
        <v>104</v>
      </c>
      <c r="C26" s="113">
        <f t="shared" si="8"/>
        <v>227.03</v>
      </c>
      <c r="D26" s="113"/>
      <c r="E26" s="113">
        <v>227.03</v>
      </c>
      <c r="F26" s="79"/>
      <c r="G26" s="79"/>
      <c r="H26" s="79"/>
      <c r="I26" s="116">
        <f t="shared" si="3"/>
        <v>-100</v>
      </c>
      <c r="J26" s="116"/>
      <c r="K26" s="115">
        <f t="shared" si="5"/>
        <v>-100</v>
      </c>
    </row>
    <row r="27" ht="30.75" customHeight="1" spans="1:11">
      <c r="A27" s="117" t="s">
        <v>105</v>
      </c>
      <c r="B27" s="118"/>
      <c r="C27" s="114">
        <f t="shared" ref="C27:H27" si="9">C7+C16+C21+C24</f>
        <v>6037</v>
      </c>
      <c r="D27" s="114">
        <f t="shared" si="9"/>
        <v>4103.93</v>
      </c>
      <c r="E27" s="114">
        <f t="shared" si="9"/>
        <v>1933.07</v>
      </c>
      <c r="F27" s="114">
        <f t="shared" si="9"/>
        <v>4879.87</v>
      </c>
      <c r="G27" s="114">
        <f t="shared" si="9"/>
        <v>4064.83</v>
      </c>
      <c r="H27" s="114">
        <f t="shared" si="9"/>
        <v>815.04</v>
      </c>
      <c r="I27" s="116">
        <f t="shared" si="3"/>
        <v>-19.1673016398874</v>
      </c>
      <c r="J27" s="116">
        <f t="shared" si="4"/>
        <v>-0.952745295363234</v>
      </c>
      <c r="K27" s="115">
        <f t="shared" si="5"/>
        <v>-57.8370157314531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2" sqref="A2:C2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5" t="s">
        <v>106</v>
      </c>
      <c r="B1" s="106"/>
      <c r="C1" s="106"/>
    </row>
    <row r="2" ht="44.25" customHeight="1" spans="1:5">
      <c r="A2" s="107" t="s">
        <v>107</v>
      </c>
      <c r="B2" s="107"/>
      <c r="C2" s="107"/>
      <c r="D2" s="87"/>
      <c r="E2" s="87"/>
    </row>
    <row r="3" ht="20.25" customHeight="1" spans="3:3">
      <c r="C3" s="108" t="s">
        <v>2</v>
      </c>
    </row>
    <row r="4" ht="22.5" customHeight="1" spans="1:3">
      <c r="A4" s="109" t="s">
        <v>108</v>
      </c>
      <c r="B4" s="109" t="s">
        <v>6</v>
      </c>
      <c r="C4" s="109" t="s">
        <v>109</v>
      </c>
    </row>
    <row r="5" ht="22.5" customHeight="1" spans="1:3">
      <c r="A5" s="110" t="s">
        <v>110</v>
      </c>
      <c r="B5" s="110">
        <f>B6+B7+B8+B9+B10+B11+B12+B13+B14+B15+B16</f>
        <v>4064.83</v>
      </c>
      <c r="C5" s="110"/>
    </row>
    <row r="6" ht="22.5" customHeight="1" spans="1:3">
      <c r="A6" s="110" t="s">
        <v>111</v>
      </c>
      <c r="B6" s="110">
        <v>1992.63</v>
      </c>
      <c r="C6" s="110"/>
    </row>
    <row r="7" ht="22.5" customHeight="1" spans="1:3">
      <c r="A7" s="110" t="s">
        <v>112</v>
      </c>
      <c r="B7" s="110">
        <v>76.67</v>
      </c>
      <c r="C7" s="110"/>
    </row>
    <row r="8" ht="22.5" customHeight="1" spans="1:3">
      <c r="A8" s="110" t="s">
        <v>113</v>
      </c>
      <c r="B8" s="110"/>
      <c r="C8" s="110"/>
    </row>
    <row r="9" ht="22.5" customHeight="1" spans="1:3">
      <c r="A9" s="110" t="s">
        <v>114</v>
      </c>
      <c r="B9" s="110">
        <v>1056.57</v>
      </c>
      <c r="C9" s="110"/>
    </row>
    <row r="10" ht="22.5" customHeight="1" spans="1:3">
      <c r="A10" s="110" t="s">
        <v>115</v>
      </c>
      <c r="B10" s="110">
        <v>487.7</v>
      </c>
      <c r="C10" s="110"/>
    </row>
    <row r="11" ht="22.5" customHeight="1" spans="1:3">
      <c r="A11" s="110" t="s">
        <v>116</v>
      </c>
      <c r="B11" s="110">
        <v>236.77</v>
      </c>
      <c r="C11" s="110"/>
    </row>
    <row r="12" ht="22.5" customHeight="1" spans="1:3">
      <c r="A12" s="110" t="s">
        <v>117</v>
      </c>
      <c r="B12" s="110">
        <v>198.13</v>
      </c>
      <c r="C12" s="110"/>
    </row>
    <row r="13" ht="22.5" customHeight="1" spans="1:3">
      <c r="A13" s="110" t="s">
        <v>118</v>
      </c>
      <c r="B13" s="110"/>
      <c r="C13" s="110"/>
    </row>
    <row r="14" ht="22.5" customHeight="1" spans="1:3">
      <c r="A14" s="110" t="s">
        <v>119</v>
      </c>
      <c r="B14" s="110">
        <v>3.73</v>
      </c>
      <c r="C14" s="110"/>
    </row>
    <row r="15" ht="22.5" customHeight="1" spans="1:3">
      <c r="A15" s="110" t="s">
        <v>78</v>
      </c>
      <c r="B15" s="110">
        <v>12.63</v>
      </c>
      <c r="C15" s="110"/>
    </row>
    <row r="16" ht="22.5" customHeight="1" spans="1:3">
      <c r="A16" s="110" t="s">
        <v>120</v>
      </c>
      <c r="B16" s="110"/>
      <c r="C16" s="110"/>
    </row>
    <row r="17" ht="22.5" customHeight="1" spans="1:3">
      <c r="A17" s="110" t="s">
        <v>121</v>
      </c>
      <c r="B17" s="110"/>
      <c r="C17" s="110"/>
    </row>
    <row r="18" ht="22.5" customHeight="1" spans="1:3">
      <c r="A18" s="110" t="s">
        <v>122</v>
      </c>
      <c r="B18" s="110"/>
      <c r="C18" s="110"/>
    </row>
    <row r="19" ht="22.5" customHeight="1" spans="1:3">
      <c r="A19" s="110" t="s">
        <v>123</v>
      </c>
      <c r="B19" s="110"/>
      <c r="C19" s="110"/>
    </row>
    <row r="20" ht="22.5" customHeight="1" spans="1:3">
      <c r="A20" s="110" t="s">
        <v>124</v>
      </c>
      <c r="B20" s="110"/>
      <c r="C20" s="110"/>
    </row>
    <row r="21" ht="22.5" customHeight="1" spans="1:3">
      <c r="A21" s="110" t="s">
        <v>125</v>
      </c>
      <c r="B21" s="110"/>
      <c r="C21" s="110"/>
    </row>
    <row r="22" ht="22.5" customHeight="1" spans="1:3">
      <c r="A22" s="110" t="s">
        <v>126</v>
      </c>
      <c r="B22" s="110"/>
      <c r="C22" s="110"/>
    </row>
    <row r="23" ht="22.5" customHeight="1" spans="1:3">
      <c r="A23" s="110" t="s">
        <v>127</v>
      </c>
      <c r="B23" s="110"/>
      <c r="C23" s="110"/>
    </row>
    <row r="24" ht="22.5" customHeight="1" spans="1:3">
      <c r="A24" s="110" t="s">
        <v>128</v>
      </c>
      <c r="B24" s="110"/>
      <c r="C24" s="110"/>
    </row>
    <row r="25" ht="22.5" customHeight="1" spans="1:3">
      <c r="A25" s="110" t="s">
        <v>129</v>
      </c>
      <c r="B25" s="110"/>
      <c r="C25" s="110"/>
    </row>
    <row r="26" ht="22.5" customHeight="1" spans="1:3">
      <c r="A26" s="110" t="s">
        <v>130</v>
      </c>
      <c r="B26" s="110"/>
      <c r="C26" s="110"/>
    </row>
    <row r="27" ht="22.5" customHeight="1" spans="1:3">
      <c r="A27" s="110" t="s">
        <v>131</v>
      </c>
      <c r="B27" s="110"/>
      <c r="C27" s="110"/>
    </row>
    <row r="28" ht="22.5" customHeight="1" spans="1:3">
      <c r="A28" s="110" t="s">
        <v>132</v>
      </c>
      <c r="B28" s="110"/>
      <c r="C28" s="110"/>
    </row>
    <row r="29" ht="22.5" customHeight="1" spans="1:3">
      <c r="A29" s="110" t="s">
        <v>133</v>
      </c>
      <c r="B29" s="110"/>
      <c r="C29" s="110"/>
    </row>
    <row r="30" ht="22.5" customHeight="1" spans="1:3">
      <c r="A30" s="110" t="s">
        <v>134</v>
      </c>
      <c r="B30" s="110"/>
      <c r="C30" s="110"/>
    </row>
    <row r="31" ht="22.5" customHeight="1" spans="1:3">
      <c r="A31" s="110" t="s">
        <v>135</v>
      </c>
      <c r="B31" s="110"/>
      <c r="C31" s="110"/>
    </row>
    <row r="32" ht="22.5" customHeight="1" spans="1:3">
      <c r="A32" s="110" t="s">
        <v>136</v>
      </c>
      <c r="B32" s="110"/>
      <c r="C32" s="110"/>
    </row>
    <row r="33" ht="22.5" customHeight="1" spans="1:3">
      <c r="A33" s="110" t="s">
        <v>137</v>
      </c>
      <c r="B33" s="110"/>
      <c r="C33" s="110"/>
    </row>
    <row r="34" ht="22.5" customHeight="1" spans="1:3">
      <c r="A34" s="110" t="s">
        <v>138</v>
      </c>
      <c r="B34" s="110"/>
      <c r="C34" s="110"/>
    </row>
    <row r="35" ht="22.5" customHeight="1" spans="1:3">
      <c r="A35" s="110" t="s">
        <v>139</v>
      </c>
      <c r="B35" s="110"/>
      <c r="C35" s="110"/>
    </row>
    <row r="36" ht="22.5" customHeight="1" spans="1:3">
      <c r="A36" s="110" t="s">
        <v>140</v>
      </c>
      <c r="B36" s="110"/>
      <c r="C36" s="110"/>
    </row>
    <row r="37" ht="22.5" customHeight="1" spans="1:3">
      <c r="A37" s="110" t="s">
        <v>141</v>
      </c>
      <c r="B37" s="110"/>
      <c r="C37" s="110"/>
    </row>
    <row r="38" ht="22.5" customHeight="1" spans="1:3">
      <c r="A38" s="110" t="s">
        <v>142</v>
      </c>
      <c r="B38" s="110"/>
      <c r="C38" s="110"/>
    </row>
    <row r="39" ht="22.5" customHeight="1" spans="1:3">
      <c r="A39" s="110" t="s">
        <v>143</v>
      </c>
      <c r="B39" s="110"/>
      <c r="C39" s="110"/>
    </row>
    <row r="40" ht="22.5" customHeight="1" spans="1:3">
      <c r="A40" s="110" t="s">
        <v>144</v>
      </c>
      <c r="B40" s="110"/>
      <c r="C40" s="110"/>
    </row>
    <row r="41" ht="22.5" customHeight="1" spans="1:3">
      <c r="A41" s="110" t="s">
        <v>145</v>
      </c>
      <c r="B41" s="110"/>
      <c r="C41" s="110"/>
    </row>
    <row r="42" ht="22.5" customHeight="1" spans="1:3">
      <c r="A42" s="110" t="s">
        <v>146</v>
      </c>
      <c r="B42" s="110"/>
      <c r="C42" s="110"/>
    </row>
    <row r="43" ht="22.5" customHeight="1" spans="1:3">
      <c r="A43" s="110" t="s">
        <v>147</v>
      </c>
      <c r="B43" s="110"/>
      <c r="C43" s="110"/>
    </row>
    <row r="44" ht="22.5" customHeight="1" spans="1:3">
      <c r="A44" s="111" t="s">
        <v>148</v>
      </c>
      <c r="B44" s="110"/>
      <c r="C44" s="110"/>
    </row>
    <row r="45" ht="22.5" customHeight="1" spans="1:3">
      <c r="A45" s="110" t="s">
        <v>149</v>
      </c>
      <c r="B45" s="110"/>
      <c r="C45" s="110"/>
    </row>
    <row r="46" ht="22.5" customHeight="1" spans="1:3">
      <c r="A46" s="110" t="s">
        <v>150</v>
      </c>
      <c r="B46" s="110"/>
      <c r="C46" s="110"/>
    </row>
    <row r="47" ht="22.5" customHeight="1" spans="1:3">
      <c r="A47" s="110" t="s">
        <v>151</v>
      </c>
      <c r="B47" s="110"/>
      <c r="C47" s="110"/>
    </row>
    <row r="48" ht="22.5" customHeight="1" spans="1:3">
      <c r="A48" s="110" t="s">
        <v>152</v>
      </c>
      <c r="B48" s="110"/>
      <c r="C48" s="110"/>
    </row>
    <row r="49" ht="22.5" customHeight="1" spans="1:3">
      <c r="A49" s="110" t="s">
        <v>153</v>
      </c>
      <c r="B49" s="110"/>
      <c r="C49" s="110"/>
    </row>
    <row r="50" ht="22.5" customHeight="1" spans="1:3">
      <c r="A50" s="110" t="s">
        <v>154</v>
      </c>
      <c r="B50" s="110"/>
      <c r="C50" s="110"/>
    </row>
    <row r="51" ht="22.5" customHeight="1" spans="1:3">
      <c r="A51" s="110" t="s">
        <v>155</v>
      </c>
      <c r="B51" s="110"/>
      <c r="C51" s="110"/>
    </row>
    <row r="52" ht="22.5" customHeight="1" spans="1:3">
      <c r="A52" s="110" t="s">
        <v>156</v>
      </c>
      <c r="B52" s="110"/>
      <c r="C52" s="110"/>
    </row>
    <row r="53" ht="22.5" customHeight="1" spans="1:3">
      <c r="A53" s="110" t="s">
        <v>157</v>
      </c>
      <c r="B53" s="110"/>
      <c r="C53" s="110"/>
    </row>
    <row r="54" ht="22.5" customHeight="1" spans="1:3">
      <c r="A54" s="110" t="s">
        <v>158</v>
      </c>
      <c r="B54" s="110"/>
      <c r="C54" s="110"/>
    </row>
    <row r="55" ht="22.5" customHeight="1" spans="1:3">
      <c r="A55" s="110" t="s">
        <v>159</v>
      </c>
      <c r="B55" s="110"/>
      <c r="C55" s="110"/>
    </row>
    <row r="56" ht="22.5" customHeight="1" spans="1:3">
      <c r="A56" s="110" t="s">
        <v>160</v>
      </c>
      <c r="B56" s="110"/>
      <c r="C56" s="110"/>
    </row>
    <row r="57" ht="22.5" customHeight="1" spans="1:3">
      <c r="A57" s="109" t="s">
        <v>105</v>
      </c>
      <c r="B57" s="110">
        <f>B45+B17+B5</f>
        <v>4064.83</v>
      </c>
      <c r="C57" s="11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8" sqref="D8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75" t="s">
        <v>161</v>
      </c>
    </row>
    <row r="2" ht="19.5" customHeight="1" spans="1:2">
      <c r="A2" s="93"/>
      <c r="B2" s="94"/>
    </row>
    <row r="3" ht="30" customHeight="1" spans="1:2">
      <c r="A3" s="95" t="s">
        <v>162</v>
      </c>
      <c r="B3" s="95"/>
    </row>
    <row r="4" ht="16.5" customHeight="1" spans="1:2">
      <c r="A4" s="96"/>
      <c r="B4" s="97" t="s">
        <v>2</v>
      </c>
    </row>
    <row r="5" ht="38.25" customHeight="1" spans="1:2">
      <c r="A5" s="98" t="s">
        <v>5</v>
      </c>
      <c r="B5" s="98" t="s">
        <v>94</v>
      </c>
    </row>
    <row r="6" ht="38.25" customHeight="1" spans="1:2">
      <c r="A6" s="99" t="s">
        <v>163</v>
      </c>
      <c r="B6" s="81"/>
    </row>
    <row r="7" ht="38.25" customHeight="1" spans="1:2">
      <c r="A7" s="81" t="s">
        <v>164</v>
      </c>
      <c r="B7" s="81"/>
    </row>
    <row r="8" ht="38.25" customHeight="1" spans="1:2">
      <c r="A8" s="81" t="s">
        <v>165</v>
      </c>
      <c r="B8" s="81"/>
    </row>
    <row r="9" ht="38.25" customHeight="1" spans="1:2">
      <c r="A9" s="100" t="s">
        <v>166</v>
      </c>
      <c r="B9" s="100"/>
    </row>
    <row r="10" ht="38.25" customHeight="1" spans="1:2">
      <c r="A10" s="101" t="s">
        <v>167</v>
      </c>
      <c r="B10" s="100"/>
    </row>
    <row r="11" ht="38.25" customHeight="1" spans="1:2">
      <c r="A11" s="102" t="s">
        <v>168</v>
      </c>
      <c r="B11" s="103"/>
    </row>
    <row r="12" ht="91.5" customHeight="1" spans="1:2">
      <c r="A12" s="104" t="s">
        <v>169</v>
      </c>
      <c r="B12" s="10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4" workbookViewId="0">
      <selection activeCell="C11" sqref="C11"/>
    </sheetView>
  </sheetViews>
  <sheetFormatPr defaultColWidth="6.875" defaultRowHeight="15.6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5" t="s">
        <v>170</v>
      </c>
      <c r="B1" s="46"/>
      <c r="C1" s="46"/>
      <c r="D1" s="46"/>
      <c r="E1" s="46"/>
      <c r="F1" s="72"/>
      <c r="G1" s="72"/>
    </row>
    <row r="2" ht="16.5" customHeight="1" spans="1:7">
      <c r="A2" s="46"/>
      <c r="B2" s="46"/>
      <c r="C2" s="46"/>
      <c r="D2" s="46"/>
      <c r="E2" s="46"/>
      <c r="F2" s="72"/>
      <c r="G2" s="72"/>
    </row>
    <row r="3" ht="29.25" customHeight="1" spans="1:7">
      <c r="A3" s="74" t="s">
        <v>171</v>
      </c>
      <c r="B3" s="74"/>
      <c r="C3" s="74"/>
      <c r="D3" s="87"/>
      <c r="E3" s="87"/>
      <c r="F3" s="87"/>
      <c r="G3" s="87"/>
    </row>
    <row r="4" ht="26.25" customHeight="1" spans="1:7">
      <c r="A4" s="75"/>
      <c r="B4" s="75"/>
      <c r="C4" s="88" t="s">
        <v>2</v>
      </c>
      <c r="D4" s="75"/>
      <c r="E4" s="75"/>
      <c r="F4" s="88"/>
      <c r="G4" s="88"/>
    </row>
    <row r="5" ht="29" customHeight="1" spans="1:3">
      <c r="A5" s="76" t="s">
        <v>40</v>
      </c>
      <c r="B5" s="76"/>
      <c r="C5" s="89" t="s">
        <v>172</v>
      </c>
    </row>
    <row r="6" ht="29" customHeight="1" spans="1:3">
      <c r="A6" s="76" t="s">
        <v>45</v>
      </c>
      <c r="B6" s="76" t="s">
        <v>46</v>
      </c>
      <c r="C6" s="89"/>
    </row>
    <row r="7" ht="29" customHeight="1" spans="1:3">
      <c r="A7" s="90"/>
      <c r="C7" s="85"/>
    </row>
    <row r="8" ht="29" customHeight="1" spans="1:3">
      <c r="A8" s="90"/>
      <c r="B8" s="79"/>
      <c r="C8" s="85"/>
    </row>
    <row r="9" ht="29" customHeight="1" spans="1:3">
      <c r="A9" s="90"/>
      <c r="B9" s="79"/>
      <c r="C9" s="85"/>
    </row>
    <row r="10" ht="29" customHeight="1" spans="1:3">
      <c r="A10" s="90"/>
      <c r="B10" s="79"/>
      <c r="C10" s="85"/>
    </row>
    <row r="11" ht="29" customHeight="1" spans="1:3">
      <c r="A11" s="90"/>
      <c r="B11" s="79"/>
      <c r="C11" s="85"/>
    </row>
    <row r="12" ht="29" customHeight="1" spans="1:3">
      <c r="A12" s="90"/>
      <c r="B12" s="80"/>
      <c r="C12" s="86"/>
    </row>
    <row r="13" ht="29" customHeight="1" spans="1:3">
      <c r="A13" s="90"/>
      <c r="B13" s="81"/>
      <c r="C13" s="81"/>
    </row>
    <row r="14" ht="29" customHeight="1" spans="1:3">
      <c r="A14" s="90"/>
      <c r="B14" s="79"/>
      <c r="C14" s="81"/>
    </row>
    <row r="15" ht="29" customHeight="1" spans="1:3">
      <c r="A15" s="90"/>
      <c r="B15" s="79"/>
      <c r="C15" s="81"/>
    </row>
    <row r="16" ht="29" customHeight="1" spans="1:3">
      <c r="A16" s="90"/>
      <c r="B16" s="79"/>
      <c r="C16" s="81"/>
    </row>
    <row r="17" ht="29" customHeight="1" spans="1:3">
      <c r="A17" s="91" t="s">
        <v>79</v>
      </c>
      <c r="B17" s="92"/>
      <c r="C17" s="81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E12" sqref="E12"/>
    </sheetView>
  </sheetViews>
  <sheetFormatPr defaultColWidth="6.875" defaultRowHeight="10.8"/>
  <cols>
    <col min="1" max="1" width="13.375" style="62" customWidth="1"/>
    <col min="2" max="2" width="36.375" style="62" customWidth="1"/>
    <col min="3" max="3" width="6.5" style="62" customWidth="1"/>
    <col min="4" max="4" width="9.875" style="62" customWidth="1"/>
    <col min="5" max="5" width="8.25" style="62" customWidth="1"/>
    <col min="6" max="6" width="6.5" style="62" customWidth="1"/>
    <col min="7" max="7" width="9.875" style="62" customWidth="1"/>
    <col min="8" max="8" width="7.875" style="62" customWidth="1"/>
    <col min="9" max="9" width="7.125" style="62" customWidth="1"/>
    <col min="10" max="10" width="8.75" style="62" customWidth="1"/>
    <col min="11" max="11" width="11" style="62" customWidth="1"/>
    <col min="12" max="16384" width="6.875" style="62"/>
  </cols>
  <sheetData>
    <row r="1" ht="16.5" customHeight="1" spans="1:11">
      <c r="A1" s="45" t="s">
        <v>173</v>
      </c>
      <c r="B1" s="46"/>
      <c r="C1" s="46"/>
      <c r="D1" s="46"/>
      <c r="E1" s="46"/>
      <c r="F1" s="46"/>
      <c r="G1" s="46"/>
      <c r="H1" s="46"/>
      <c r="I1" s="46"/>
      <c r="J1" s="72"/>
      <c r="K1" s="72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2"/>
      <c r="K2" s="72"/>
    </row>
    <row r="3" ht="29.25" customHeight="1" spans="1:11">
      <c r="A3" s="74" t="s">
        <v>174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4" t="s">
        <v>2</v>
      </c>
      <c r="K4" s="84"/>
    </row>
    <row r="5" ht="26.25" customHeight="1" spans="1:11">
      <c r="A5" s="76" t="s">
        <v>40</v>
      </c>
      <c r="B5" s="76"/>
      <c r="C5" s="76" t="s">
        <v>93</v>
      </c>
      <c r="D5" s="76"/>
      <c r="E5" s="76"/>
      <c r="F5" s="76" t="s">
        <v>94</v>
      </c>
      <c r="G5" s="76"/>
      <c r="H5" s="76"/>
      <c r="I5" s="76" t="s">
        <v>175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96</v>
      </c>
      <c r="D6" s="76" t="s">
        <v>82</v>
      </c>
      <c r="E6" s="76" t="s">
        <v>83</v>
      </c>
      <c r="F6" s="76" t="s">
        <v>96</v>
      </c>
      <c r="G6" s="76" t="s">
        <v>82</v>
      </c>
      <c r="H6" s="76" t="s">
        <v>83</v>
      </c>
      <c r="I6" s="76" t="s">
        <v>96</v>
      </c>
      <c r="J6" s="76" t="s">
        <v>82</v>
      </c>
      <c r="K6" s="76" t="s">
        <v>83</v>
      </c>
    </row>
    <row r="7" s="73" customFormat="1" ht="30" customHeight="1" spans="1:11">
      <c r="A7" s="77"/>
      <c r="B7" s="78"/>
      <c r="C7" s="79"/>
      <c r="D7" s="79"/>
      <c r="E7" s="79"/>
      <c r="F7" s="79"/>
      <c r="G7" s="79"/>
      <c r="H7" s="79"/>
      <c r="I7" s="79"/>
      <c r="J7" s="85"/>
      <c r="K7" s="85"/>
    </row>
    <row r="8" s="73" customFormat="1" ht="30" customHeight="1" spans="1:11">
      <c r="A8" s="77"/>
      <c r="B8" s="78"/>
      <c r="C8" s="79"/>
      <c r="D8" s="79"/>
      <c r="E8" s="79"/>
      <c r="F8" s="79"/>
      <c r="G8" s="79"/>
      <c r="H8" s="79"/>
      <c r="I8" s="79"/>
      <c r="J8" s="85"/>
      <c r="K8" s="85"/>
    </row>
    <row r="9" s="73" customFormat="1" ht="30" customHeight="1" spans="1:11">
      <c r="A9" s="77"/>
      <c r="B9" s="78"/>
      <c r="C9" s="79"/>
      <c r="D9" s="79"/>
      <c r="E9" s="79"/>
      <c r="F9" s="79"/>
      <c r="G9" s="79"/>
      <c r="H9" s="79"/>
      <c r="I9" s="79"/>
      <c r="J9" s="85"/>
      <c r="K9" s="85"/>
    </row>
    <row r="10" s="73" customFormat="1" ht="30" customHeight="1" spans="1:11">
      <c r="A10" s="77"/>
      <c r="B10" s="78"/>
      <c r="C10" s="79"/>
      <c r="D10" s="79"/>
      <c r="E10" s="79"/>
      <c r="F10" s="79"/>
      <c r="G10" s="79"/>
      <c r="H10" s="79"/>
      <c r="I10" s="79"/>
      <c r="J10" s="85"/>
      <c r="K10" s="85"/>
    </row>
    <row r="11" customFormat="1" ht="30" customHeight="1" spans="1:11">
      <c r="A11" s="77"/>
      <c r="B11" s="78"/>
      <c r="C11" s="80"/>
      <c r="D11" s="80"/>
      <c r="E11" s="80"/>
      <c r="F11" s="80"/>
      <c r="G11" s="80"/>
      <c r="H11" s="80"/>
      <c r="I11" s="80"/>
      <c r="J11" s="86"/>
      <c r="K11" s="86"/>
    </row>
    <row r="12" customFormat="1" ht="30" customHeight="1" spans="1:11">
      <c r="A12" s="77"/>
      <c r="B12" s="78"/>
      <c r="C12" s="81"/>
      <c r="D12" s="81"/>
      <c r="E12" s="81"/>
      <c r="F12" s="81"/>
      <c r="G12" s="81"/>
      <c r="H12" s="81"/>
      <c r="I12" s="81"/>
      <c r="J12" s="81"/>
      <c r="K12" s="81"/>
    </row>
    <row r="13" customFormat="1" ht="30" customHeight="1" spans="1:11">
      <c r="A13" s="77"/>
      <c r="B13" s="78"/>
      <c r="C13" s="79"/>
      <c r="D13" s="79"/>
      <c r="E13" s="79"/>
      <c r="F13" s="79"/>
      <c r="G13" s="79"/>
      <c r="H13" s="79"/>
      <c r="I13" s="79"/>
      <c r="J13" s="81"/>
      <c r="K13" s="81"/>
    </row>
    <row r="14" ht="30" customHeight="1" spans="1:11">
      <c r="A14" s="77"/>
      <c r="B14" s="78"/>
      <c r="C14" s="81"/>
      <c r="D14" s="81"/>
      <c r="E14" s="81"/>
      <c r="F14" s="81"/>
      <c r="G14" s="81"/>
      <c r="H14" s="81"/>
      <c r="I14" s="79"/>
      <c r="J14" s="81"/>
      <c r="K14" s="81"/>
    </row>
    <row r="15" ht="30" customHeight="1" spans="1:11">
      <c r="A15" s="77"/>
      <c r="B15" s="78"/>
      <c r="C15" s="79"/>
      <c r="D15" s="79"/>
      <c r="E15" s="79"/>
      <c r="F15" s="79"/>
      <c r="G15" s="79"/>
      <c r="H15" s="79"/>
      <c r="I15" s="79"/>
      <c r="J15" s="81"/>
      <c r="K15" s="81"/>
    </row>
    <row r="16" ht="30" customHeight="1" spans="1:11">
      <c r="A16" s="77"/>
      <c r="B16" s="78"/>
      <c r="C16" s="79"/>
      <c r="D16" s="79"/>
      <c r="E16" s="79"/>
      <c r="F16" s="79"/>
      <c r="G16" s="79"/>
      <c r="H16" s="79"/>
      <c r="I16" s="79"/>
      <c r="J16" s="81"/>
      <c r="K16" s="81"/>
    </row>
    <row r="17" ht="30" customHeight="1" spans="1:11">
      <c r="A17" s="77"/>
      <c r="B17" s="82"/>
      <c r="C17" s="79"/>
      <c r="D17" s="79"/>
      <c r="E17" s="79"/>
      <c r="F17" s="79"/>
      <c r="G17" s="79"/>
      <c r="H17" s="79"/>
      <c r="I17" s="79"/>
      <c r="J17" s="81"/>
      <c r="K17" s="81"/>
    </row>
    <row r="18" ht="30" customHeight="1" spans="1:11">
      <c r="A18" s="77"/>
      <c r="B18" s="82"/>
      <c r="C18" s="79"/>
      <c r="D18" s="79"/>
      <c r="E18" s="79"/>
      <c r="F18" s="79"/>
      <c r="G18" s="79"/>
      <c r="H18" s="79"/>
      <c r="I18" s="79"/>
      <c r="J18" s="81"/>
      <c r="K18" s="81"/>
    </row>
    <row r="19" ht="30" customHeight="1" spans="1:11">
      <c r="A19" s="77"/>
      <c r="B19" s="78"/>
      <c r="C19" s="79"/>
      <c r="D19" s="79"/>
      <c r="E19" s="79"/>
      <c r="F19" s="79"/>
      <c r="G19" s="79"/>
      <c r="H19" s="79"/>
      <c r="I19" s="79"/>
      <c r="J19" s="81"/>
      <c r="K19" s="81"/>
    </row>
    <row r="20" ht="30" customHeight="1" spans="1:11">
      <c r="A20" s="77"/>
      <c r="B20" s="78"/>
      <c r="C20" s="79"/>
      <c r="D20" s="79"/>
      <c r="E20" s="79"/>
      <c r="F20" s="79"/>
      <c r="G20" s="79"/>
      <c r="H20" s="79"/>
      <c r="I20" s="79"/>
      <c r="J20" s="81"/>
      <c r="K20" s="81"/>
    </row>
    <row r="21" ht="30" customHeight="1" spans="1:11">
      <c r="A21" s="77"/>
      <c r="B21" s="78"/>
      <c r="C21" s="79"/>
      <c r="D21" s="79"/>
      <c r="E21" s="79"/>
      <c r="F21" s="79"/>
      <c r="G21" s="79"/>
      <c r="H21" s="79"/>
      <c r="I21" s="79"/>
      <c r="J21" s="81"/>
      <c r="K21" s="81"/>
    </row>
    <row r="22" ht="30" customHeight="1" spans="1:11">
      <c r="A22" s="77"/>
      <c r="B22" s="78"/>
      <c r="C22" s="79"/>
      <c r="D22" s="79"/>
      <c r="E22" s="79"/>
      <c r="F22" s="79"/>
      <c r="G22" s="79"/>
      <c r="H22" s="79"/>
      <c r="I22" s="79"/>
      <c r="J22" s="81"/>
      <c r="K22" s="81"/>
    </row>
    <row r="23" ht="30" customHeight="1" spans="1:11">
      <c r="A23" s="77"/>
      <c r="B23" s="83"/>
      <c r="C23" s="79"/>
      <c r="D23" s="79"/>
      <c r="E23" s="79"/>
      <c r="F23" s="79"/>
      <c r="G23" s="79"/>
      <c r="H23" s="79"/>
      <c r="I23" s="79"/>
      <c r="J23" s="81"/>
      <c r="K23" s="81"/>
    </row>
    <row r="24" ht="30" customHeight="1" spans="1:11">
      <c r="A24" s="77"/>
      <c r="B24" s="83"/>
      <c r="C24" s="79"/>
      <c r="D24" s="79"/>
      <c r="E24" s="79"/>
      <c r="F24" s="79"/>
      <c r="G24" s="79"/>
      <c r="H24" s="79"/>
      <c r="I24" s="79"/>
      <c r="J24" s="81"/>
      <c r="K24" s="81"/>
    </row>
    <row r="25" ht="30" customHeight="1" spans="1:11">
      <c r="A25" s="77"/>
      <c r="B25" s="83"/>
      <c r="C25" s="79"/>
      <c r="D25" s="79"/>
      <c r="E25" s="79"/>
      <c r="F25" s="79"/>
      <c r="G25" s="79"/>
      <c r="H25" s="79"/>
      <c r="I25" s="79"/>
      <c r="J25" s="81"/>
      <c r="K25" s="81"/>
    </row>
    <row r="26" ht="30" customHeight="1" spans="1:11">
      <c r="A26" s="77"/>
      <c r="B26" s="78"/>
      <c r="C26" s="79"/>
      <c r="D26" s="79"/>
      <c r="E26" s="79"/>
      <c r="F26" s="79"/>
      <c r="G26" s="79"/>
      <c r="H26" s="79"/>
      <c r="I26" s="79"/>
      <c r="J26" s="81"/>
      <c r="K26" s="8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小田</cp:lastModifiedBy>
  <dcterms:created xsi:type="dcterms:W3CDTF">1996-12-17T01:32:00Z</dcterms:created>
  <cp:lastPrinted>2019-03-08T08:00:00Z</cp:lastPrinted>
  <dcterms:modified xsi:type="dcterms:W3CDTF">2022-04-20T00:59:19Z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976C2B26E8D4428AA749694CC052DFFF</vt:lpwstr>
  </property>
</Properties>
</file>