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" activeTab="6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'!$A$1:$C$10</definedName>
  </definedNames>
  <calcPr calcId="144525"/>
</workbook>
</file>

<file path=xl/sharedStrings.xml><?xml version="1.0" encoding="utf-8"?>
<sst xmlns="http://schemas.openxmlformats.org/spreadsheetml/2006/main" count="493" uniqueCount="254">
  <si>
    <t>表1</t>
  </si>
  <si>
    <t>孝义市孝义经济开发区管理委员会2022年部门收支总表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</si>
  <si>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</si>
  <si>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</si>
  <si>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</si>
  <si>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</si>
  <si>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</si>
  <si>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</si>
  <si>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</si>
  <si>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</si>
  <si>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</si>
  <si>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</si>
  <si>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</si>
  <si>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</si>
  <si>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</si>
  <si>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</si>
  <si>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</si>
  <si>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</si>
  <si>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</si>
  <si>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</si>
  <si>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</si>
  <si>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</si>
  <si>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</si>
  <si>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</si>
  <si>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</si>
  <si>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</si>
  <si>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</si>
  <si>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</si>
  <si>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</si>
  <si>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</si>
  <si>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</si>
  <si>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</si>
  <si>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</si>
  <si>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</si>
  <si>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</si>
  <si>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</si>
  <si>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</si>
  <si>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</si>
  <si>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</si>
  <si>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孝义市孝义经济开发区管理委员会2022年部门收入总表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</si>
  <si>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</si>
  <si>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</si>
  <si>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</si>
  <si>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</si>
  <si>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</si>
  <si>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</si>
  <si>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</si>
  <si>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</si>
  <si>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[208]社会保障和就业支出</t>
  </si>
  <si>
    <t>　20805</t>
  </si>
  <si>
    <t>　[20805]行政事业单位养老支出</t>
  </si>
  <si>
    <t>　　2080505</t>
  </si>
  <si>
    <t>　　[2080505]机关事业单位基本养老保险缴费支出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</si>
  <si>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</si>
  <si>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</si>
  <si>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</si>
  <si>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</si>
  <si>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</si>
  <si>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</si>
  <si>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212</t>
  </si>
  <si>
    <t>[212]城乡社区支出</t>
  </si>
  <si>
    <t>　21203</t>
  </si>
  <si>
    <t>　[21203]城乡社区公共设施</t>
  </si>
  <si>
    <t>　　2120399</t>
  </si>
  <si>
    <t>　　[2120399]其他城乡社区公共设施支出</t>
  </si>
  <si>
    <t>　21208</t>
  </si>
  <si>
    <t>　[21208]国有土地使用权出让收入安排的支出</t>
  </si>
  <si>
    <t>　　2120803</t>
  </si>
  <si>
    <t>　　[2120803]城市建设支出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</si>
  <si>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</si>
  <si>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</si>
  <si>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</si>
  <si>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</si>
  <si>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</si>
  <si>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</si>
  <si>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</si>
  <si>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</si>
  <si>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孝义市孝义经济开发区管理委员会2022年部门支出总表</t>
  </si>
  <si>
    <t>基本支出</t>
  </si>
  <si>
    <t>项目支出</t>
  </si>
  <si>
    <t>表4</t>
  </si>
  <si>
    <t>孝义市孝义经济开发区管理委员会2022年财政拨款收支总表</t>
  </si>
  <si>
    <t>小计</t>
  </si>
  <si>
    <t>政府性基金预算</t>
  </si>
  <si>
    <t>十五、资源勘探信息等支出</t>
  </si>
  <si>
    <t>表5</t>
  </si>
  <si>
    <t>孝义市孝义经济开发区管理委员会2022年一般公共预算支出表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</si>
  <si>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</si>
  <si>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</si>
  <si>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</si>
  <si>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</si>
  <si>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</si>
  <si>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</si>
  <si>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孝义市孝义经济开发区管理委员会2022年一般公共预算基本支出经济科目表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</si>
  <si>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</si>
  <si>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</si>
  <si>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</si>
  <si>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</si>
  <si>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</si>
  <si>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</si>
  <si>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</si>
  <si>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</si>
  <si>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</si>
  <si>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</si>
  <si>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</si>
  <si>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</si>
  <si>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</si>
  <si>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</si>
  <si>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</si>
  <si>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</si>
  <si>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</si>
  <si>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</si>
  <si>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</si>
  <si>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</si>
  <si>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</si>
  <si>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</si>
  <si>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</si>
  <si>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</si>
  <si>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</si>
  <si>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</si>
  <si>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</si>
  <si>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</si>
  <si>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</si>
  <si>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</si>
  <si>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</si>
  <si>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</si>
  <si>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</si>
  <si>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</si>
  <si>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</si>
  <si>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</si>
  <si>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</si>
  <si>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</si>
  <si>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</si>
  <si>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</si>
  <si>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</si>
  <si>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</si>
  <si>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</si>
  <si>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</si>
  <si>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</si>
  <si>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</si>
  <si>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</si>
  <si>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</si>
  <si>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</si>
  <si>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</si>
  <si>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</si>
  <si>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</si>
  <si>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</si>
  <si>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</si>
  <si>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</si>
  <si>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孝义市孝义经济开发区管理委员会2022年一般公共预算“三公”经费支出情况统计表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</si>
  <si>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</si>
  <si>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</si>
  <si>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</si>
  <si>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</si>
  <si>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</si>
  <si>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</si>
  <si>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</si>
  <si>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</si>
  <si>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孝义市孝义经济开发区管理委员会2022年政府性基金预算收入表</t>
  </si>
  <si>
    <t>政府性基金预算收入</t>
  </si>
  <si>
    <t>表9</t>
  </si>
  <si>
    <t>孝义市孝义经济开发区管理委员会2022年政府性基金预算支出表</t>
  </si>
  <si>
    <t>2022年预算比2021年预算数增减</t>
  </si>
  <si>
    <t>表10</t>
  </si>
  <si>
    <t>孝义市孝义经济开发区管理委员会2022年国有资本经营预算收支预算表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</si>
  <si>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</si>
  <si>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</si>
  <si>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</si>
  <si>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</si>
  <si>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孝义市孝义经济开发区管理委员会2022年一般公共预算重点项目绩效目标表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</si>
  <si>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</si>
  <si>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</si>
  <si>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</si>
  <si>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</si>
  <si>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</si>
  <si>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</si>
  <si>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</si>
  <si>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</si>
  <si>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</si>
  <si>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</si>
  <si>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园区东达路工程</t>
  </si>
  <si>
    <t>城市建设支出</t>
  </si>
  <si>
    <t>2120803</t>
  </si>
  <si>
    <t>满足高质量发展要求，基础设施“九通一平”行动方案</t>
  </si>
  <si>
    <t>园区东路道路工程项目国家广电干线网光缆迁改费用</t>
  </si>
  <si>
    <t>南大街DN800中压煤气改线工程项目款</t>
  </si>
  <si>
    <t>运煤大道10KV线路电力改迁配电工程项目款</t>
  </si>
  <si>
    <t>新安大道和园区中心大道改造工程</t>
  </si>
  <si>
    <t>长汾路南延工程</t>
  </si>
  <si>
    <t>煤化工园区廊架建设</t>
  </si>
  <si>
    <t>运煤大道联通线路改造项目</t>
  </si>
  <si>
    <t>园区东路10KV线路改迁工程</t>
  </si>
  <si>
    <t>开发区污水管网项目</t>
  </si>
  <si>
    <t>开发区基础设施专项资金</t>
  </si>
  <si>
    <t>南大街DN800中压煤气改线带气及送气工程</t>
  </si>
  <si>
    <t>南大街10KV线路电力改迁配电工程款</t>
  </si>
  <si>
    <t>表12</t>
  </si>
  <si>
    <t>孝义市孝义经济开发区管理委员会2022年政府采购预算表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</si>
  <si>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</si>
  <si>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</si>
  <si>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</si>
  <si>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</si>
  <si>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</si>
  <si>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</si>
  <si>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</si>
  <si>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</si>
  <si>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</si>
  <si>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</si>
  <si>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</si>
  <si>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</si>
  <si>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</si>
  <si>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</si>
  <si>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</si>
  <si>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</si>
  <si>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印刷服务</t>
  </si>
  <si>
    <t>机动车保险服务</t>
  </si>
  <si>
    <t>车辆加油服务</t>
  </si>
  <si>
    <t>车辆维修和保养服务</t>
  </si>
  <si>
    <t>房屋修缮</t>
  </si>
  <si>
    <t>台式计算机</t>
  </si>
  <si>
    <t>空调机</t>
  </si>
  <si>
    <t>台、桌类</t>
  </si>
  <si>
    <t>柜类</t>
  </si>
  <si>
    <t>扫描仪</t>
  </si>
  <si>
    <t>沙发类</t>
  </si>
  <si>
    <t>其他计算机设备及软件</t>
  </si>
  <si>
    <t>椅凳类</t>
  </si>
  <si>
    <t>激光打印机</t>
  </si>
  <si>
    <t>机房辅助设备</t>
  </si>
  <si>
    <t>架类</t>
  </si>
  <si>
    <t>喷墨打印机</t>
  </si>
  <si>
    <t>厨卫用具</t>
  </si>
  <si>
    <t>表13</t>
  </si>
  <si>
    <t>孝义市孝义经济开发区管理委员会2022年政府购买服务支出预算表</t>
  </si>
  <si>
    <t>购买服务内容</t>
  </si>
  <si>
    <t>承接主体</t>
  </si>
  <si>
    <t>一般公共预算资金</t>
  </si>
  <si>
    <t>其他收入安排资金</t>
  </si>
  <si>
    <t>电工</t>
  </si>
  <si>
    <t>打字员</t>
  </si>
  <si>
    <t>管道工</t>
  </si>
  <si>
    <t>通讯员</t>
  </si>
  <si>
    <t>会计服务</t>
  </si>
  <si>
    <t>会议服务</t>
  </si>
  <si>
    <t>监控维保</t>
  </si>
  <si>
    <t>人才服务</t>
  </si>
  <si>
    <t>网络维护员</t>
  </si>
  <si>
    <t>档案管理服务</t>
  </si>
  <si>
    <t>电梯消防维保</t>
  </si>
  <si>
    <t>公务车驾驶员</t>
  </si>
  <si>
    <t>保洁</t>
  </si>
  <si>
    <t>厨师</t>
  </si>
  <si>
    <t>保安</t>
  </si>
  <si>
    <t>政府服务窗口受理服务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</si>
</sst>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0_);[Red]\(0.00\)"/>
    <numFmt numFmtId="179" formatCode="* #,##0.0;* \-#,##0.0;* &quot;&quot;??;@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8" borderId="1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32" fillId="26" borderId="2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178" fontId="0" fillId="0" borderId="2" xfId="49" applyNumberFormat="1" applyFont="1" applyBorder="1" applyAlignment="1" applyProtection="1">
      <alignment horizontal="center" vertical="center"/>
    </xf>
    <xf numFmtId="178" fontId="0" fillId="0" borderId="2" xfId="49" applyNumberFormat="1" applyFont="1" applyBorder="1" applyAlignment="1" applyProtection="1">
      <alignment horizontal="center" vertical="center" wrapText="1"/>
    </xf>
    <xf numFmtId="0" fontId="0" fillId="0" borderId="2" xfId="49" applyFont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/>
    </xf>
    <xf numFmtId="0" fontId="3" fillId="0" borderId="2" xfId="49" applyFont="1" applyBorder="1" applyAlignment="1" applyProtection="1">
      <alignment horizontal="center" vertical="center"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/>
    </xf>
    <xf numFmtId="178" fontId="15" fillId="0" borderId="13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E8" sqref="E8:E12"/>
    </sheetView>
  </sheetViews>
  <sheetFormatPr defaultColWidth="6.875" defaultRowHeight="11.25" outlineLevelCol="7"/>
  <cols>
    <col min="1" max="1" width="31.5" style="62" customWidth="1"/>
    <col min="2" max="2" width="9.25" style="62" customWidth="1"/>
    <col min="3" max="3" width="10.375" style="62" customWidth="1"/>
    <col min="4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16"/>
      <c r="B4" s="116"/>
      <c r="C4" s="116"/>
      <c r="D4" s="116"/>
      <c r="E4" s="116"/>
      <c r="F4" s="116"/>
      <c r="G4" s="116"/>
      <c r="H4" s="91" t="s">
        <v>2</v>
      </c>
    </row>
    <row r="5" ht="24" customHeight="1" spans="1:8">
      <c r="A5" s="136" t="s">
        <v>3</v>
      </c>
      <c r="B5" s="73"/>
      <c r="C5" s="73"/>
      <c r="D5" s="73"/>
      <c r="E5" s="136" t="s">
        <v>4</v>
      </c>
      <c r="F5" s="73"/>
      <c r="G5" s="73"/>
      <c r="H5" s="73"/>
    </row>
    <row r="6" ht="24" customHeight="1" spans="1:8">
      <c r="A6" s="137" t="s">
        <v>5</v>
      </c>
      <c r="B6" s="118" t="s">
        <v>6</v>
      </c>
      <c r="C6" s="127"/>
      <c r="D6" s="119"/>
      <c r="E6" s="122" t="s">
        <v>7</v>
      </c>
      <c r="F6" s="118" t="s">
        <v>6</v>
      </c>
      <c r="G6" s="127"/>
      <c r="H6" s="119"/>
    </row>
    <row r="7" ht="48.75" customHeight="1" spans="1:8">
      <c r="A7" s="121"/>
      <c r="B7" s="84" t="s">
        <v>8</v>
      </c>
      <c r="C7" s="84" t="s">
        <v>9</v>
      </c>
      <c r="D7" s="84" t="s">
        <v>10</v>
      </c>
      <c r="E7" s="123"/>
      <c r="F7" s="84" t="s">
        <v>8</v>
      </c>
      <c r="G7" s="84" t="s">
        <v>9</v>
      </c>
      <c r="H7" s="84" t="s">
        <v>10</v>
      </c>
    </row>
    <row r="8" ht="24" customHeight="1" spans="1:8">
      <c r="A8" s="94" t="s">
        <v>11</v>
      </c>
      <c r="B8" s="94">
        <v>793.14</v>
      </c>
      <c r="C8" s="128">
        <v>4703.106712</v>
      </c>
      <c r="D8" s="129">
        <f>(C8-B8)/B8</f>
        <v>4.9297308318834</v>
      </c>
      <c r="E8" s="75" t="s">
        <v>12</v>
      </c>
      <c r="F8" s="75"/>
      <c r="G8" s="75"/>
      <c r="H8" s="117"/>
    </row>
    <row r="9" ht="24" customHeight="1" spans="1:8">
      <c r="A9" s="94" t="s">
        <v>13</v>
      </c>
      <c r="B9" s="94">
        <v>4497.7</v>
      </c>
      <c r="C9" s="128">
        <v>5334.987884</v>
      </c>
      <c r="D9" s="129">
        <f>(C9-B9)/B9</f>
        <v>0.186159122218023</v>
      </c>
      <c r="E9" s="75" t="s">
        <v>14</v>
      </c>
      <c r="F9" s="75"/>
      <c r="G9" s="75"/>
      <c r="H9" s="117"/>
    </row>
    <row r="10" ht="24" customHeight="1" spans="1:8">
      <c r="A10" s="94" t="s">
        <v>15</v>
      </c>
      <c r="B10" s="94"/>
      <c r="C10" s="128"/>
      <c r="D10" s="129"/>
      <c r="E10" s="75" t="s">
        <v>16</v>
      </c>
      <c r="F10" s="75"/>
      <c r="G10" s="75"/>
      <c r="H10" s="117"/>
    </row>
    <row r="11" ht="24" customHeight="1" spans="1:8">
      <c r="A11" s="94" t="s">
        <v>17</v>
      </c>
      <c r="B11" s="94"/>
      <c r="C11" s="128"/>
      <c r="D11" s="129"/>
      <c r="E11" s="94" t="s">
        <v>18</v>
      </c>
      <c r="F11" s="94"/>
      <c r="G11" s="94"/>
      <c r="H11" s="117"/>
    </row>
    <row r="12" ht="24" customHeight="1" spans="1:8">
      <c r="A12" s="94"/>
      <c r="B12" s="94"/>
      <c r="C12" s="128"/>
      <c r="D12" s="129"/>
      <c r="E12" s="75" t="s">
        <v>19</v>
      </c>
      <c r="F12" s="75"/>
      <c r="G12" s="75"/>
      <c r="H12" s="117"/>
    </row>
    <row r="13" ht="24" customHeight="1" spans="1:8">
      <c r="A13" s="94"/>
      <c r="B13" s="94"/>
      <c r="C13" s="128"/>
      <c r="D13" s="129"/>
      <c r="E13" s="75" t="s">
        <v>20</v>
      </c>
      <c r="F13" s="75"/>
      <c r="G13" s="75"/>
      <c r="H13" s="117"/>
    </row>
    <row r="14" ht="24" customHeight="1" spans="1:8">
      <c r="A14" s="94"/>
      <c r="B14" s="94"/>
      <c r="C14" s="128"/>
      <c r="D14" s="129"/>
      <c r="E14" s="94" t="s">
        <v>21</v>
      </c>
      <c r="F14" s="94"/>
      <c r="G14" s="94"/>
      <c r="H14" s="94"/>
    </row>
    <row r="15" ht="24" customHeight="1" spans="1:8">
      <c r="A15" s="94"/>
      <c r="B15" s="94"/>
      <c r="C15" s="128"/>
      <c r="D15" s="129"/>
      <c r="E15" s="94" t="s">
        <v>22</v>
      </c>
      <c r="F15" s="130">
        <v>33.89</v>
      </c>
      <c r="G15" s="131">
        <v>109.211776</v>
      </c>
      <c r="H15" s="129">
        <f>(G15-F15)/F15</f>
        <v>2.22253691354382</v>
      </c>
    </row>
    <row r="16" ht="24" customHeight="1" spans="1:8">
      <c r="A16" s="94"/>
      <c r="B16" s="94"/>
      <c r="C16" s="128"/>
      <c r="D16" s="129"/>
      <c r="E16" s="75" t="s">
        <v>23</v>
      </c>
      <c r="F16" s="132">
        <v>13.77</v>
      </c>
      <c r="G16" s="133">
        <v>44.367284</v>
      </c>
      <c r="H16" s="129">
        <f>(G16-F16)/F16</f>
        <v>2.22202498184459</v>
      </c>
    </row>
    <row r="17" ht="24" customHeight="1" spans="1:8">
      <c r="A17" s="94"/>
      <c r="B17" s="94"/>
      <c r="C17" s="128"/>
      <c r="D17" s="129"/>
      <c r="E17" s="75" t="s">
        <v>24</v>
      </c>
      <c r="F17" s="132"/>
      <c r="G17" s="68"/>
      <c r="H17" s="129"/>
    </row>
    <row r="18" ht="24" customHeight="1" spans="1:8">
      <c r="A18" s="94"/>
      <c r="B18" s="94"/>
      <c r="C18" s="128"/>
      <c r="D18" s="129"/>
      <c r="E18" s="94" t="s">
        <v>25</v>
      </c>
      <c r="F18" s="130">
        <v>5217.76</v>
      </c>
      <c r="G18" s="128">
        <v>9744.354238</v>
      </c>
      <c r="H18" s="129">
        <f>(G18-F18)/F18</f>
        <v>0.867535923078102</v>
      </c>
    </row>
    <row r="19" ht="24" customHeight="1" spans="1:8">
      <c r="A19" s="94"/>
      <c r="B19" s="94"/>
      <c r="C19" s="128"/>
      <c r="D19" s="129"/>
      <c r="E19" s="94" t="s">
        <v>26</v>
      </c>
      <c r="F19" s="94"/>
      <c r="G19" s="128"/>
      <c r="H19" s="129"/>
    </row>
    <row r="20" ht="24" customHeight="1" spans="1:8">
      <c r="A20" s="94"/>
      <c r="B20" s="94"/>
      <c r="C20" s="128"/>
      <c r="D20" s="129"/>
      <c r="E20" s="94" t="s">
        <v>27</v>
      </c>
      <c r="F20" s="94"/>
      <c r="G20" s="128"/>
      <c r="H20" s="129"/>
    </row>
    <row r="21" ht="24" customHeight="1" spans="1:8">
      <c r="A21" s="94"/>
      <c r="B21" s="94"/>
      <c r="C21" s="128"/>
      <c r="D21" s="129"/>
      <c r="E21" s="94" t="s">
        <v>28</v>
      </c>
      <c r="F21" s="94"/>
      <c r="G21" s="128"/>
      <c r="H21" s="129"/>
    </row>
    <row r="22" ht="24" customHeight="1" spans="1:8">
      <c r="A22" s="94"/>
      <c r="B22" s="94"/>
      <c r="C22" s="128"/>
      <c r="D22" s="129"/>
      <c r="E22" s="94" t="s">
        <v>29</v>
      </c>
      <c r="F22" s="94"/>
      <c r="G22" s="128"/>
      <c r="H22" s="129"/>
    </row>
    <row r="23" ht="24" customHeight="1" spans="1:8">
      <c r="A23" s="94"/>
      <c r="B23" s="94"/>
      <c r="C23" s="128"/>
      <c r="D23" s="129"/>
      <c r="E23" s="94" t="s">
        <v>30</v>
      </c>
      <c r="F23" s="94"/>
      <c r="G23" s="128"/>
      <c r="H23" s="129"/>
    </row>
    <row r="24" ht="24" customHeight="1" spans="1:8">
      <c r="A24" s="94"/>
      <c r="B24" s="94"/>
      <c r="C24" s="128"/>
      <c r="D24" s="129"/>
      <c r="E24" s="94" t="s">
        <v>31</v>
      </c>
      <c r="F24" s="94"/>
      <c r="G24" s="128"/>
      <c r="H24" s="129"/>
    </row>
    <row r="25" ht="24" customHeight="1" spans="1:8">
      <c r="A25" s="94"/>
      <c r="B25" s="94"/>
      <c r="C25" s="128"/>
      <c r="D25" s="129"/>
      <c r="E25" s="94" t="s">
        <v>32</v>
      </c>
      <c r="F25" s="94">
        <v>25.42</v>
      </c>
      <c r="G25" s="128">
        <v>140.161298</v>
      </c>
      <c r="H25" s="129">
        <f>(G25-F25)/F25</f>
        <v>4.51381974822974</v>
      </c>
    </row>
    <row r="26" ht="24" customHeight="1" spans="1:8">
      <c r="A26" s="94"/>
      <c r="B26" s="94"/>
      <c r="C26" s="128"/>
      <c r="D26" s="129"/>
      <c r="E26" s="94" t="s">
        <v>33</v>
      </c>
      <c r="F26" s="94"/>
      <c r="G26" s="128"/>
      <c r="H26" s="129"/>
    </row>
    <row r="27" ht="24" customHeight="1" spans="1:8">
      <c r="A27" s="94"/>
      <c r="B27" s="94"/>
      <c r="C27" s="128"/>
      <c r="D27" s="129"/>
      <c r="E27" s="94" t="s">
        <v>34</v>
      </c>
      <c r="F27" s="94"/>
      <c r="G27" s="128"/>
      <c r="H27" s="129"/>
    </row>
    <row r="28" ht="24" customHeight="1" spans="1:8">
      <c r="A28" s="94"/>
      <c r="B28" s="94"/>
      <c r="C28" s="128"/>
      <c r="D28" s="129"/>
      <c r="E28" s="94" t="s">
        <v>35</v>
      </c>
      <c r="F28" s="106"/>
      <c r="G28" s="134"/>
      <c r="H28" s="129"/>
    </row>
    <row r="29" ht="24" customHeight="1" spans="1:8">
      <c r="A29" s="73" t="s">
        <v>36</v>
      </c>
      <c r="B29" s="135">
        <f>SUM(B8:B28)</f>
        <v>5290.84</v>
      </c>
      <c r="C29" s="135">
        <f>SUM(C8:C28)</f>
        <v>10038.094596</v>
      </c>
      <c r="D29" s="129">
        <f>(C29-B29)/B29</f>
        <v>0.897259149019816</v>
      </c>
      <c r="E29" s="73" t="s">
        <v>37</v>
      </c>
      <c r="F29" s="73">
        <f>SUM(F8:F28)</f>
        <v>5290.84</v>
      </c>
      <c r="G29" s="135">
        <f>SUM(G8:G28)</f>
        <v>10038.094596</v>
      </c>
      <c r="H29" s="129">
        <f>(G29-F29)/F29</f>
        <v>0.897259149019816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3" sqref="A3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8" t="s">
        <v>163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37" customHeight="1" spans="1:8">
      <c r="A2" s="63" t="s">
        <v>164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165</v>
      </c>
      <c r="B4" s="66"/>
      <c r="C4" s="66"/>
      <c r="D4" s="66" t="s">
        <v>166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167</v>
      </c>
      <c r="D5" s="66" t="s">
        <v>45</v>
      </c>
      <c r="E5" s="66" t="s">
        <v>46</v>
      </c>
      <c r="F5" s="66" t="s">
        <v>90</v>
      </c>
      <c r="G5" s="66" t="s">
        <v>78</v>
      </c>
      <c r="H5" s="66" t="s">
        <v>79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6" sqref="B6"/>
    </sheetView>
  </sheetViews>
  <sheetFormatPr defaultColWidth="9" defaultRowHeight="14.25" outlineLevelCol="7"/>
  <cols>
    <col min="1" max="1" width="25.25" customWidth="1"/>
    <col min="2" max="4" width="11.75" customWidth="1"/>
    <col min="5" max="5" width="12.625" customWidth="1"/>
    <col min="6" max="6" width="11.75" customWidth="1"/>
    <col min="7" max="7" width="33.875" customWidth="1"/>
    <col min="8" max="8" width="26.125" customWidth="1"/>
  </cols>
  <sheetData>
    <row r="1" ht="18.75" spans="1:6">
      <c r="A1" s="48" t="s">
        <v>168</v>
      </c>
      <c r="B1" s="49"/>
      <c r="C1" s="49"/>
      <c r="D1" s="49"/>
      <c r="E1" s="49"/>
      <c r="F1" s="49"/>
    </row>
    <row r="2" ht="22.5" spans="1:8">
      <c r="A2" s="50" t="s">
        <v>169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170</v>
      </c>
      <c r="B4" s="55" t="s">
        <v>171</v>
      </c>
      <c r="C4" s="56" t="s">
        <v>172</v>
      </c>
      <c r="D4" s="56"/>
      <c r="E4" s="57" t="s">
        <v>173</v>
      </c>
      <c r="F4" s="10" t="s">
        <v>174</v>
      </c>
      <c r="G4" s="57" t="s">
        <v>175</v>
      </c>
      <c r="H4" s="57" t="s">
        <v>176</v>
      </c>
    </row>
    <row r="5" ht="21" customHeight="1" spans="1:8">
      <c r="A5" s="54"/>
      <c r="B5" s="55"/>
      <c r="C5" s="10" t="s">
        <v>177</v>
      </c>
      <c r="D5" s="10" t="s">
        <v>178</v>
      </c>
      <c r="E5" s="57"/>
      <c r="F5" s="10"/>
      <c r="G5" s="57"/>
      <c r="H5" s="57"/>
    </row>
    <row r="6" ht="27.75" customHeight="1" spans="1:8">
      <c r="A6" s="58" t="s">
        <v>75</v>
      </c>
      <c r="B6" s="59">
        <f>SUM(B7:B19)</f>
        <v>5334.987884</v>
      </c>
      <c r="C6" s="59">
        <f>SUM(C7:C19)</f>
        <v>5334.987884</v>
      </c>
      <c r="D6" s="60"/>
      <c r="E6" s="33"/>
      <c r="F6" s="58"/>
      <c r="G6" s="58" t="s">
        <v>179</v>
      </c>
      <c r="H6" s="58" t="s">
        <v>179</v>
      </c>
    </row>
    <row r="7" ht="27.75" customHeight="1" spans="1:8">
      <c r="A7" s="58" t="s">
        <v>180</v>
      </c>
      <c r="B7" s="59">
        <v>386.1</v>
      </c>
      <c r="C7" s="59">
        <v>386.1</v>
      </c>
      <c r="D7" s="60"/>
      <c r="E7" s="33" t="s">
        <v>181</v>
      </c>
      <c r="F7" s="58" t="s">
        <v>182</v>
      </c>
      <c r="G7" s="58" t="s">
        <v>180</v>
      </c>
      <c r="H7" s="61" t="s">
        <v>183</v>
      </c>
    </row>
    <row r="8" ht="27.75" customHeight="1" spans="1:8">
      <c r="A8" s="58" t="s">
        <v>184</v>
      </c>
      <c r="B8" s="59">
        <v>26.13</v>
      </c>
      <c r="C8" s="59">
        <v>26.13</v>
      </c>
      <c r="D8" s="60"/>
      <c r="E8" s="33" t="s">
        <v>181</v>
      </c>
      <c r="F8" s="58" t="s">
        <v>182</v>
      </c>
      <c r="G8" s="58" t="s">
        <v>184</v>
      </c>
      <c r="H8" s="61" t="s">
        <v>183</v>
      </c>
    </row>
    <row r="9" ht="27.75" customHeight="1" spans="1:8">
      <c r="A9" s="58" t="s">
        <v>185</v>
      </c>
      <c r="B9" s="59">
        <v>21.222203</v>
      </c>
      <c r="C9" s="59">
        <v>21.222203</v>
      </c>
      <c r="D9" s="60"/>
      <c r="E9" s="33" t="s">
        <v>181</v>
      </c>
      <c r="F9" s="58" t="s">
        <v>182</v>
      </c>
      <c r="G9" s="58" t="s">
        <v>185</v>
      </c>
      <c r="H9" s="61" t="s">
        <v>183</v>
      </c>
    </row>
    <row r="10" ht="27.75" customHeight="1" spans="1:8">
      <c r="A10" s="58" t="s">
        <v>186</v>
      </c>
      <c r="B10" s="59">
        <v>48.59</v>
      </c>
      <c r="C10" s="59">
        <v>48.59</v>
      </c>
      <c r="D10" s="60"/>
      <c r="E10" s="33" t="s">
        <v>181</v>
      </c>
      <c r="F10" s="58" t="s">
        <v>182</v>
      </c>
      <c r="G10" s="58" t="s">
        <v>186</v>
      </c>
      <c r="H10" s="61" t="s">
        <v>183</v>
      </c>
    </row>
    <row r="11" ht="27.75" customHeight="1" spans="1:8">
      <c r="A11" s="58" t="s">
        <v>187</v>
      </c>
      <c r="B11" s="59">
        <v>800</v>
      </c>
      <c r="C11" s="59">
        <v>800</v>
      </c>
      <c r="D11" s="60"/>
      <c r="E11" s="33" t="s">
        <v>181</v>
      </c>
      <c r="F11" s="58" t="s">
        <v>182</v>
      </c>
      <c r="G11" s="58" t="s">
        <v>187</v>
      </c>
      <c r="H11" s="61" t="s">
        <v>183</v>
      </c>
    </row>
    <row r="12" ht="27.75" customHeight="1" spans="1:8">
      <c r="A12" s="58" t="s">
        <v>188</v>
      </c>
      <c r="B12" s="59">
        <v>450</v>
      </c>
      <c r="C12" s="59">
        <v>450</v>
      </c>
      <c r="D12" s="60"/>
      <c r="E12" s="33" t="s">
        <v>181</v>
      </c>
      <c r="F12" s="58" t="s">
        <v>182</v>
      </c>
      <c r="G12" s="58" t="s">
        <v>188</v>
      </c>
      <c r="H12" s="61" t="s">
        <v>183</v>
      </c>
    </row>
    <row r="13" ht="27.75" customHeight="1" spans="1:8">
      <c r="A13" s="58" t="s">
        <v>189</v>
      </c>
      <c r="B13" s="59">
        <v>1013.9</v>
      </c>
      <c r="C13" s="59">
        <v>1013.9</v>
      </c>
      <c r="D13" s="60"/>
      <c r="E13" s="33" t="s">
        <v>181</v>
      </c>
      <c r="F13" s="58" t="s">
        <v>182</v>
      </c>
      <c r="G13" s="58" t="s">
        <v>189</v>
      </c>
      <c r="H13" s="61" t="s">
        <v>183</v>
      </c>
    </row>
    <row r="14" ht="27.75" customHeight="1" spans="1:8">
      <c r="A14" s="58" t="s">
        <v>190</v>
      </c>
      <c r="B14" s="59">
        <v>24.103368</v>
      </c>
      <c r="C14" s="59">
        <v>24.103368</v>
      </c>
      <c r="D14" s="60"/>
      <c r="E14" s="33" t="s">
        <v>181</v>
      </c>
      <c r="F14" s="58" t="s">
        <v>182</v>
      </c>
      <c r="G14" s="58" t="s">
        <v>190</v>
      </c>
      <c r="H14" s="61" t="s">
        <v>183</v>
      </c>
    </row>
    <row r="15" ht="27.75" customHeight="1" spans="1:8">
      <c r="A15" s="58" t="s">
        <v>191</v>
      </c>
      <c r="B15" s="59">
        <v>550</v>
      </c>
      <c r="C15" s="59">
        <v>550</v>
      </c>
      <c r="D15" s="60"/>
      <c r="E15" s="33" t="s">
        <v>181</v>
      </c>
      <c r="F15" s="58" t="s">
        <v>182</v>
      </c>
      <c r="G15" s="58" t="s">
        <v>191</v>
      </c>
      <c r="H15" s="61" t="s">
        <v>183</v>
      </c>
    </row>
    <row r="16" ht="27.75" customHeight="1" spans="1:8">
      <c r="A16" s="58" t="s">
        <v>192</v>
      </c>
      <c r="B16" s="59">
        <v>92.8928</v>
      </c>
      <c r="C16" s="59">
        <v>92.8928</v>
      </c>
      <c r="D16" s="60"/>
      <c r="E16" s="33" t="s">
        <v>181</v>
      </c>
      <c r="F16" s="58" t="s">
        <v>182</v>
      </c>
      <c r="G16" s="58" t="s">
        <v>192</v>
      </c>
      <c r="H16" s="61" t="s">
        <v>183</v>
      </c>
    </row>
    <row r="17" ht="27.75" customHeight="1" spans="1:8">
      <c r="A17" s="58" t="s">
        <v>193</v>
      </c>
      <c r="B17" s="59">
        <v>1800</v>
      </c>
      <c r="C17" s="59">
        <v>1800</v>
      </c>
      <c r="D17" s="60"/>
      <c r="E17" s="33" t="s">
        <v>181</v>
      </c>
      <c r="F17" s="58" t="s">
        <v>182</v>
      </c>
      <c r="G17" s="58" t="s">
        <v>193</v>
      </c>
      <c r="H17" s="61" t="s">
        <v>183</v>
      </c>
    </row>
    <row r="18" ht="27.75" customHeight="1" spans="1:8">
      <c r="A18" s="58" t="s">
        <v>194</v>
      </c>
      <c r="B18" s="59">
        <v>11.530913</v>
      </c>
      <c r="C18" s="59">
        <v>11.530913</v>
      </c>
      <c r="D18" s="60"/>
      <c r="E18" s="33" t="s">
        <v>181</v>
      </c>
      <c r="F18" s="58" t="s">
        <v>182</v>
      </c>
      <c r="G18" s="58" t="s">
        <v>194</v>
      </c>
      <c r="H18" s="61" t="s">
        <v>183</v>
      </c>
    </row>
    <row r="19" ht="28.5" spans="1:8">
      <c r="A19" s="58" t="s">
        <v>195</v>
      </c>
      <c r="B19" s="59">
        <v>110.5186</v>
      </c>
      <c r="C19" s="59">
        <v>110.5186</v>
      </c>
      <c r="D19" s="60"/>
      <c r="E19" s="33" t="s">
        <v>181</v>
      </c>
      <c r="F19" s="58" t="s">
        <v>182</v>
      </c>
      <c r="G19" s="58" t="s">
        <v>195</v>
      </c>
      <c r="H19" s="61" t="s">
        <v>183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8" workbookViewId="0">
      <selection activeCell="A41" sqref="A7:A41"/>
    </sheetView>
  </sheetViews>
  <sheetFormatPr defaultColWidth="9" defaultRowHeight="14.25"/>
  <cols>
    <col min="1" max="1" width="22.625" customWidth="1"/>
    <col min="2" max="4" width="8.75" customWidth="1"/>
  </cols>
  <sheetData>
    <row r="1" ht="31.5" customHeight="1" spans="1:14">
      <c r="A1" s="1" t="s">
        <v>196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3"/>
    </row>
    <row r="2" ht="33" customHeight="1" spans="1:14">
      <c r="A2" s="31" t="s">
        <v>197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198</v>
      </c>
      <c r="B4" s="33" t="s">
        <v>199</v>
      </c>
      <c r="C4" s="33" t="s">
        <v>200</v>
      </c>
      <c r="D4" s="33" t="s">
        <v>201</v>
      </c>
      <c r="E4" s="8" t="s">
        <v>202</v>
      </c>
      <c r="F4" s="8"/>
      <c r="G4" s="8"/>
      <c r="H4" s="8"/>
      <c r="I4" s="8"/>
      <c r="J4" s="8"/>
      <c r="K4" s="8"/>
      <c r="L4" s="8"/>
      <c r="M4" s="8"/>
      <c r="N4" s="44" t="s">
        <v>203</v>
      </c>
    </row>
    <row r="5" ht="37.5" customHeight="1" spans="1:14">
      <c r="A5" s="9"/>
      <c r="B5" s="33"/>
      <c r="C5" s="33"/>
      <c r="D5" s="33"/>
      <c r="E5" s="10" t="s">
        <v>204</v>
      </c>
      <c r="F5" s="8" t="s">
        <v>41</v>
      </c>
      <c r="G5" s="8"/>
      <c r="H5" s="8"/>
      <c r="I5" s="8"/>
      <c r="J5" s="45"/>
      <c r="K5" s="45"/>
      <c r="L5" s="25" t="s">
        <v>205</v>
      </c>
      <c r="M5" s="25" t="s">
        <v>206</v>
      </c>
      <c r="N5" s="46"/>
    </row>
    <row r="6" ht="78.75" customHeight="1" spans="1:14">
      <c r="A6" s="13"/>
      <c r="B6" s="33"/>
      <c r="C6" s="33"/>
      <c r="D6" s="33"/>
      <c r="E6" s="10"/>
      <c r="F6" s="14" t="s">
        <v>207</v>
      </c>
      <c r="G6" s="10" t="s">
        <v>208</v>
      </c>
      <c r="H6" s="10" t="s">
        <v>209</v>
      </c>
      <c r="I6" s="10" t="s">
        <v>210</v>
      </c>
      <c r="J6" s="10" t="s">
        <v>211</v>
      </c>
      <c r="K6" s="26" t="s">
        <v>212</v>
      </c>
      <c r="L6" s="27"/>
      <c r="M6" s="27"/>
      <c r="N6" s="47"/>
    </row>
    <row r="7" ht="24" customHeight="1" spans="1:14">
      <c r="A7" s="34" t="s">
        <v>213</v>
      </c>
      <c r="B7" s="35"/>
      <c r="C7" s="35"/>
      <c r="D7" s="35"/>
      <c r="E7" s="35">
        <f>F7+L7+M7</f>
        <v>4.08</v>
      </c>
      <c r="F7" s="35">
        <f>G7+H7+I7+J7+K7</f>
        <v>4.08</v>
      </c>
      <c r="G7" s="36">
        <v>4.08</v>
      </c>
      <c r="H7" s="35"/>
      <c r="I7" s="35"/>
      <c r="J7" s="35"/>
      <c r="K7" s="35"/>
      <c r="L7" s="35"/>
      <c r="M7" s="35"/>
      <c r="N7" s="35"/>
    </row>
    <row r="8" ht="24" customHeight="1" spans="1:14">
      <c r="A8" s="37" t="s">
        <v>214</v>
      </c>
      <c r="B8" s="38"/>
      <c r="C8" s="39"/>
      <c r="D8" s="39"/>
      <c r="E8" s="35">
        <f t="shared" ref="E8:E41" si="0">F8+L8+M8</f>
        <v>2.998</v>
      </c>
      <c r="F8" s="35">
        <f t="shared" ref="F8:F41" si="1">G8+H8+I8+J8+K8</f>
        <v>2.998</v>
      </c>
      <c r="G8" s="40">
        <v>2.998</v>
      </c>
      <c r="H8" s="41"/>
      <c r="I8" s="41"/>
      <c r="J8" s="41"/>
      <c r="K8" s="41"/>
      <c r="L8" s="41"/>
      <c r="M8" s="41"/>
      <c r="N8" s="39"/>
    </row>
    <row r="9" ht="24" customHeight="1" spans="1:14">
      <c r="A9" s="37" t="s">
        <v>215</v>
      </c>
      <c r="B9" s="38"/>
      <c r="C9" s="39"/>
      <c r="D9" s="39"/>
      <c r="E9" s="35">
        <f t="shared" si="0"/>
        <v>2.4</v>
      </c>
      <c r="F9" s="35">
        <f t="shared" si="1"/>
        <v>2.4</v>
      </c>
      <c r="G9" s="40">
        <v>2.4</v>
      </c>
      <c r="H9" s="41"/>
      <c r="I9" s="41"/>
      <c r="J9" s="41"/>
      <c r="K9" s="41"/>
      <c r="L9" s="41"/>
      <c r="M9" s="41"/>
      <c r="N9" s="39"/>
    </row>
    <row r="10" ht="24" customHeight="1" spans="1:14">
      <c r="A10" s="37" t="s">
        <v>216</v>
      </c>
      <c r="B10" s="38"/>
      <c r="C10" s="39"/>
      <c r="D10" s="39"/>
      <c r="E10" s="35">
        <f t="shared" si="0"/>
        <v>6.3</v>
      </c>
      <c r="F10" s="35">
        <f t="shared" si="1"/>
        <v>6.3</v>
      </c>
      <c r="G10" s="40">
        <v>6.3</v>
      </c>
      <c r="H10" s="41"/>
      <c r="I10" s="41"/>
      <c r="J10" s="41"/>
      <c r="K10" s="41"/>
      <c r="L10" s="41"/>
      <c r="M10" s="41"/>
      <c r="N10" s="39"/>
    </row>
    <row r="11" ht="24" customHeight="1" spans="1:14">
      <c r="A11" s="37" t="s">
        <v>217</v>
      </c>
      <c r="B11" s="38"/>
      <c r="C11" s="39"/>
      <c r="D11" s="39"/>
      <c r="E11" s="35">
        <f t="shared" si="0"/>
        <v>0.9</v>
      </c>
      <c r="F11" s="35">
        <f t="shared" si="1"/>
        <v>0.9</v>
      </c>
      <c r="G11" s="40">
        <v>0.9</v>
      </c>
      <c r="H11" s="41"/>
      <c r="I11" s="41"/>
      <c r="J11" s="41"/>
      <c r="K11" s="41"/>
      <c r="L11" s="41"/>
      <c r="M11" s="41"/>
      <c r="N11" s="39"/>
    </row>
    <row r="12" ht="24" customHeight="1" spans="1:14">
      <c r="A12" s="37" t="s">
        <v>218</v>
      </c>
      <c r="B12" s="38"/>
      <c r="C12" s="39"/>
      <c r="D12" s="39"/>
      <c r="E12" s="35">
        <f t="shared" si="0"/>
        <v>15</v>
      </c>
      <c r="F12" s="35">
        <f t="shared" si="1"/>
        <v>15</v>
      </c>
      <c r="G12" s="40">
        <v>15</v>
      </c>
      <c r="H12" s="41"/>
      <c r="I12" s="41"/>
      <c r="J12" s="41"/>
      <c r="K12" s="41"/>
      <c r="L12" s="41"/>
      <c r="M12" s="41"/>
      <c r="N12" s="39"/>
    </row>
    <row r="13" ht="24" customHeight="1" spans="1:14">
      <c r="A13" s="37" t="s">
        <v>218</v>
      </c>
      <c r="B13" s="38"/>
      <c r="C13" s="39"/>
      <c r="D13" s="39"/>
      <c r="E13" s="35">
        <f t="shared" si="0"/>
        <v>28.7</v>
      </c>
      <c r="F13" s="35">
        <f t="shared" si="1"/>
        <v>28.7</v>
      </c>
      <c r="G13" s="40">
        <v>28.7</v>
      </c>
      <c r="H13" s="41"/>
      <c r="I13" s="41"/>
      <c r="J13" s="41"/>
      <c r="K13" s="41"/>
      <c r="L13" s="41"/>
      <c r="M13" s="41"/>
      <c r="N13" s="39"/>
    </row>
    <row r="14" ht="24" customHeight="1" spans="1:14">
      <c r="A14" s="37" t="s">
        <v>219</v>
      </c>
      <c r="B14" s="38"/>
      <c r="C14" s="39"/>
      <c r="D14" s="39"/>
      <c r="E14" s="35">
        <f t="shared" si="0"/>
        <v>6.5</v>
      </c>
      <c r="F14" s="35">
        <f t="shared" si="1"/>
        <v>6.5</v>
      </c>
      <c r="G14" s="40"/>
      <c r="H14" s="41"/>
      <c r="I14" s="41"/>
      <c r="J14" s="41"/>
      <c r="K14" s="41">
        <v>6.5</v>
      </c>
      <c r="L14" s="41"/>
      <c r="M14" s="41"/>
      <c r="N14" s="39"/>
    </row>
    <row r="15" ht="24" customHeight="1" spans="1:14">
      <c r="A15" s="37" t="s">
        <v>220</v>
      </c>
      <c r="B15" s="38"/>
      <c r="C15" s="39"/>
      <c r="D15" s="39"/>
      <c r="E15" s="35">
        <f t="shared" si="0"/>
        <v>6.8</v>
      </c>
      <c r="F15" s="35">
        <f t="shared" si="1"/>
        <v>6.8</v>
      </c>
      <c r="G15" s="40"/>
      <c r="H15" s="41"/>
      <c r="I15" s="41"/>
      <c r="J15" s="41"/>
      <c r="K15" s="41">
        <v>6.8</v>
      </c>
      <c r="L15" s="41"/>
      <c r="M15" s="41"/>
      <c r="N15" s="39"/>
    </row>
    <row r="16" ht="24" customHeight="1" spans="1:14">
      <c r="A16" s="37" t="s">
        <v>221</v>
      </c>
      <c r="B16" s="38"/>
      <c r="C16" s="39"/>
      <c r="D16" s="39"/>
      <c r="E16" s="35">
        <f t="shared" si="0"/>
        <v>0.52</v>
      </c>
      <c r="F16" s="35">
        <f t="shared" si="1"/>
        <v>0.52</v>
      </c>
      <c r="G16" s="40"/>
      <c r="H16" s="41"/>
      <c r="I16" s="41"/>
      <c r="J16" s="41"/>
      <c r="K16" s="41">
        <v>0.52</v>
      </c>
      <c r="L16" s="41"/>
      <c r="M16" s="41"/>
      <c r="N16" s="39"/>
    </row>
    <row r="17" ht="24" customHeight="1" spans="1:14">
      <c r="A17" s="37" t="s">
        <v>222</v>
      </c>
      <c r="B17" s="38"/>
      <c r="C17" s="39"/>
      <c r="D17" s="39"/>
      <c r="E17" s="35">
        <f t="shared" si="0"/>
        <v>0.9</v>
      </c>
      <c r="F17" s="35">
        <f t="shared" si="1"/>
        <v>0.9</v>
      </c>
      <c r="G17" s="40"/>
      <c r="H17" s="41"/>
      <c r="I17" s="41"/>
      <c r="J17" s="41"/>
      <c r="K17" s="41">
        <v>0.9</v>
      </c>
      <c r="L17" s="41"/>
      <c r="M17" s="41"/>
      <c r="N17" s="39"/>
    </row>
    <row r="18" ht="24" customHeight="1" spans="1:14">
      <c r="A18" s="37" t="s">
        <v>222</v>
      </c>
      <c r="B18" s="38"/>
      <c r="C18" s="39"/>
      <c r="D18" s="39"/>
      <c r="E18" s="35">
        <f t="shared" si="0"/>
        <v>0.98</v>
      </c>
      <c r="F18" s="35">
        <f t="shared" si="1"/>
        <v>0.98</v>
      </c>
      <c r="G18" s="40"/>
      <c r="H18" s="41"/>
      <c r="I18" s="41"/>
      <c r="J18" s="41"/>
      <c r="K18" s="41">
        <v>0.98</v>
      </c>
      <c r="L18" s="41"/>
      <c r="M18" s="41"/>
      <c r="N18" s="39"/>
    </row>
    <row r="19" ht="24" customHeight="1" spans="1:14">
      <c r="A19" s="37" t="s">
        <v>222</v>
      </c>
      <c r="B19" s="38"/>
      <c r="C19" s="39"/>
      <c r="D19" s="39"/>
      <c r="E19" s="35">
        <f t="shared" si="0"/>
        <v>3.074</v>
      </c>
      <c r="F19" s="35">
        <f t="shared" si="1"/>
        <v>3.074</v>
      </c>
      <c r="G19" s="40"/>
      <c r="H19" s="41"/>
      <c r="I19" s="41"/>
      <c r="J19" s="41"/>
      <c r="K19" s="41">
        <v>3.074</v>
      </c>
      <c r="L19" s="41"/>
      <c r="M19" s="41"/>
      <c r="N19" s="39"/>
    </row>
    <row r="20" ht="24" customHeight="1" spans="1:14">
      <c r="A20" s="37" t="s">
        <v>223</v>
      </c>
      <c r="B20" s="38"/>
      <c r="C20" s="39"/>
      <c r="D20" s="39"/>
      <c r="E20" s="35">
        <f t="shared" si="0"/>
        <v>0.6</v>
      </c>
      <c r="F20" s="35">
        <f t="shared" si="1"/>
        <v>0.6</v>
      </c>
      <c r="G20" s="40"/>
      <c r="H20" s="41"/>
      <c r="I20" s="41"/>
      <c r="J20" s="41"/>
      <c r="K20" s="41">
        <v>0.6</v>
      </c>
      <c r="L20" s="41"/>
      <c r="M20" s="41"/>
      <c r="N20" s="39"/>
    </row>
    <row r="21" ht="24" customHeight="1" spans="1:14">
      <c r="A21" s="37" t="s">
        <v>222</v>
      </c>
      <c r="B21" s="38"/>
      <c r="C21" s="39"/>
      <c r="D21" s="39"/>
      <c r="E21" s="35">
        <f t="shared" si="0"/>
        <v>0.95</v>
      </c>
      <c r="F21" s="35">
        <f t="shared" si="1"/>
        <v>0.95</v>
      </c>
      <c r="G21" s="40"/>
      <c r="H21" s="41"/>
      <c r="I21" s="41"/>
      <c r="J21" s="41"/>
      <c r="K21" s="41">
        <v>0.95</v>
      </c>
      <c r="L21" s="41"/>
      <c r="M21" s="41"/>
      <c r="N21" s="39"/>
    </row>
    <row r="22" ht="24" customHeight="1" spans="1:14">
      <c r="A22" s="37" t="s">
        <v>222</v>
      </c>
      <c r="B22" s="38"/>
      <c r="C22" s="39"/>
      <c r="D22" s="39"/>
      <c r="E22" s="35">
        <f t="shared" si="0"/>
        <v>0.2</v>
      </c>
      <c r="F22" s="35">
        <f t="shared" si="1"/>
        <v>0.2</v>
      </c>
      <c r="G22" s="40"/>
      <c r="H22" s="41"/>
      <c r="I22" s="41"/>
      <c r="J22" s="41"/>
      <c r="K22" s="41">
        <v>0.2</v>
      </c>
      <c r="L22" s="41"/>
      <c r="M22" s="41"/>
      <c r="N22" s="39"/>
    </row>
    <row r="23" ht="24" customHeight="1" spans="1:14">
      <c r="A23" s="37" t="s">
        <v>224</v>
      </c>
      <c r="B23" s="38"/>
      <c r="C23" s="39"/>
      <c r="D23" s="39"/>
      <c r="E23" s="35">
        <f t="shared" si="0"/>
        <v>0.335</v>
      </c>
      <c r="F23" s="35">
        <f t="shared" si="1"/>
        <v>0.335</v>
      </c>
      <c r="G23" s="40"/>
      <c r="H23" s="41"/>
      <c r="I23" s="41"/>
      <c r="J23" s="41"/>
      <c r="K23" s="41">
        <v>0.335</v>
      </c>
      <c r="L23" s="41"/>
      <c r="M23" s="41"/>
      <c r="N23" s="39"/>
    </row>
    <row r="24" ht="24" customHeight="1" spans="1:14">
      <c r="A24" s="37" t="s">
        <v>225</v>
      </c>
      <c r="B24" s="38"/>
      <c r="C24" s="39"/>
      <c r="D24" s="39"/>
      <c r="E24" s="35">
        <f t="shared" si="0"/>
        <v>0.4</v>
      </c>
      <c r="F24" s="35">
        <f t="shared" si="1"/>
        <v>0.4</v>
      </c>
      <c r="G24" s="40"/>
      <c r="H24" s="41"/>
      <c r="I24" s="41"/>
      <c r="J24" s="41"/>
      <c r="K24" s="41">
        <v>0.4</v>
      </c>
      <c r="L24" s="41"/>
      <c r="M24" s="41"/>
      <c r="N24" s="39"/>
    </row>
    <row r="25" ht="24" customHeight="1" spans="1:14">
      <c r="A25" s="37" t="s">
        <v>226</v>
      </c>
      <c r="B25" s="38"/>
      <c r="C25" s="39"/>
      <c r="D25" s="39"/>
      <c r="E25" s="35">
        <f t="shared" si="0"/>
        <v>0.2</v>
      </c>
      <c r="F25" s="35">
        <f t="shared" si="1"/>
        <v>0.2</v>
      </c>
      <c r="G25" s="40"/>
      <c r="H25" s="41"/>
      <c r="I25" s="41"/>
      <c r="J25" s="41"/>
      <c r="K25" s="41">
        <v>0.2</v>
      </c>
      <c r="L25" s="41"/>
      <c r="M25" s="41"/>
      <c r="N25" s="39"/>
    </row>
    <row r="26" ht="24" customHeight="1" spans="1:14">
      <c r="A26" s="37" t="s">
        <v>226</v>
      </c>
      <c r="B26" s="38"/>
      <c r="C26" s="39"/>
      <c r="D26" s="39"/>
      <c r="E26" s="35">
        <f t="shared" si="0"/>
        <v>4.4</v>
      </c>
      <c r="F26" s="35">
        <f t="shared" si="1"/>
        <v>4.4</v>
      </c>
      <c r="G26" s="40"/>
      <c r="H26" s="41"/>
      <c r="I26" s="41"/>
      <c r="J26" s="41"/>
      <c r="K26" s="41">
        <v>4.4</v>
      </c>
      <c r="L26" s="41"/>
      <c r="M26" s="41"/>
      <c r="N26" s="39"/>
    </row>
    <row r="27" ht="24" customHeight="1" spans="1:14">
      <c r="A27" s="37" t="s">
        <v>227</v>
      </c>
      <c r="B27" s="38"/>
      <c r="C27" s="39"/>
      <c r="D27" s="39"/>
      <c r="E27" s="35">
        <f t="shared" si="0"/>
        <v>0.7</v>
      </c>
      <c r="F27" s="35">
        <f t="shared" si="1"/>
        <v>0.7</v>
      </c>
      <c r="G27" s="40"/>
      <c r="H27" s="41"/>
      <c r="I27" s="41"/>
      <c r="J27" s="41"/>
      <c r="K27" s="41">
        <v>0.7</v>
      </c>
      <c r="L27" s="41"/>
      <c r="M27" s="41"/>
      <c r="N27" s="39"/>
    </row>
    <row r="28" ht="24" customHeight="1" spans="1:14">
      <c r="A28" s="37" t="s">
        <v>227</v>
      </c>
      <c r="B28" s="38"/>
      <c r="C28" s="39"/>
      <c r="D28" s="39"/>
      <c r="E28" s="35">
        <f t="shared" si="0"/>
        <v>0.7</v>
      </c>
      <c r="F28" s="35">
        <f t="shared" si="1"/>
        <v>0.7</v>
      </c>
      <c r="G28" s="40"/>
      <c r="H28" s="41"/>
      <c r="I28" s="41"/>
      <c r="J28" s="41"/>
      <c r="K28" s="41">
        <v>0.7</v>
      </c>
      <c r="L28" s="41"/>
      <c r="M28" s="41"/>
      <c r="N28" s="39"/>
    </row>
    <row r="29" ht="24" customHeight="1" spans="1:14">
      <c r="A29" s="37" t="s">
        <v>221</v>
      </c>
      <c r="B29" s="38"/>
      <c r="C29" s="39"/>
      <c r="D29" s="39"/>
      <c r="E29" s="35">
        <f t="shared" si="0"/>
        <v>1.58</v>
      </c>
      <c r="F29" s="35">
        <f t="shared" si="1"/>
        <v>1.58</v>
      </c>
      <c r="G29" s="40"/>
      <c r="H29" s="41"/>
      <c r="I29" s="41"/>
      <c r="J29" s="41"/>
      <c r="K29" s="41">
        <v>1.58</v>
      </c>
      <c r="L29" s="41"/>
      <c r="M29" s="41"/>
      <c r="N29" s="39"/>
    </row>
    <row r="30" ht="24" customHeight="1" spans="1:14">
      <c r="A30" s="37" t="s">
        <v>224</v>
      </c>
      <c r="B30" s="38"/>
      <c r="C30" s="39"/>
      <c r="D30" s="39"/>
      <c r="E30" s="35">
        <f t="shared" si="0"/>
        <v>0.65</v>
      </c>
      <c r="F30" s="35">
        <f t="shared" si="1"/>
        <v>0.65</v>
      </c>
      <c r="G30" s="40"/>
      <c r="H30" s="41"/>
      <c r="I30" s="41"/>
      <c r="J30" s="41"/>
      <c r="K30" s="41">
        <v>0.65</v>
      </c>
      <c r="L30" s="41"/>
      <c r="M30" s="41"/>
      <c r="N30" s="39"/>
    </row>
    <row r="31" ht="24" customHeight="1" spans="1:14">
      <c r="A31" s="37" t="s">
        <v>221</v>
      </c>
      <c r="B31" s="38"/>
      <c r="C31" s="39"/>
      <c r="D31" s="39"/>
      <c r="E31" s="35">
        <f t="shared" si="0"/>
        <v>0.18</v>
      </c>
      <c r="F31" s="35">
        <f t="shared" si="1"/>
        <v>0.18</v>
      </c>
      <c r="G31" s="40"/>
      <c r="H31" s="41"/>
      <c r="I31" s="41"/>
      <c r="J31" s="41"/>
      <c r="K31" s="41">
        <v>0.18</v>
      </c>
      <c r="L31" s="41"/>
      <c r="M31" s="41"/>
      <c r="N31" s="39"/>
    </row>
    <row r="32" ht="24" customHeight="1" spans="1:14">
      <c r="A32" s="37" t="s">
        <v>220</v>
      </c>
      <c r="B32" s="38"/>
      <c r="C32" s="39"/>
      <c r="D32" s="39"/>
      <c r="E32" s="35">
        <f t="shared" si="0"/>
        <v>8.4</v>
      </c>
      <c r="F32" s="35">
        <f t="shared" si="1"/>
        <v>8.4</v>
      </c>
      <c r="G32" s="40"/>
      <c r="H32" s="41"/>
      <c r="I32" s="41"/>
      <c r="J32" s="41"/>
      <c r="K32" s="41">
        <v>8.4</v>
      </c>
      <c r="L32" s="41"/>
      <c r="M32" s="41"/>
      <c r="N32" s="39"/>
    </row>
    <row r="33" ht="24" customHeight="1" spans="1:14">
      <c r="A33" s="37" t="s">
        <v>228</v>
      </c>
      <c r="B33" s="38"/>
      <c r="C33" s="39"/>
      <c r="D33" s="39"/>
      <c r="E33" s="35">
        <f t="shared" si="0"/>
        <v>1.3</v>
      </c>
      <c r="F33" s="35">
        <f t="shared" si="1"/>
        <v>1.3</v>
      </c>
      <c r="G33" s="40"/>
      <c r="H33" s="41"/>
      <c r="I33" s="41"/>
      <c r="J33" s="41"/>
      <c r="K33" s="41">
        <v>1.3</v>
      </c>
      <c r="L33" s="41"/>
      <c r="M33" s="41"/>
      <c r="N33" s="39"/>
    </row>
    <row r="34" ht="24" customHeight="1" spans="1:14">
      <c r="A34" s="37" t="s">
        <v>229</v>
      </c>
      <c r="B34" s="38"/>
      <c r="C34" s="39"/>
      <c r="D34" s="39"/>
      <c r="E34" s="35">
        <f t="shared" si="0"/>
        <v>0.04</v>
      </c>
      <c r="F34" s="35">
        <f t="shared" si="1"/>
        <v>0.04</v>
      </c>
      <c r="G34" s="40"/>
      <c r="H34" s="41"/>
      <c r="I34" s="41"/>
      <c r="J34" s="41"/>
      <c r="K34" s="41">
        <v>0.04</v>
      </c>
      <c r="L34" s="41"/>
      <c r="M34" s="41"/>
      <c r="N34" s="39"/>
    </row>
    <row r="35" ht="24" customHeight="1" spans="1:14">
      <c r="A35" s="37" t="s">
        <v>226</v>
      </c>
      <c r="B35" s="38"/>
      <c r="C35" s="39"/>
      <c r="D35" s="39"/>
      <c r="E35" s="35">
        <f t="shared" si="0"/>
        <v>1.08</v>
      </c>
      <c r="F35" s="35">
        <f t="shared" si="1"/>
        <v>1.08</v>
      </c>
      <c r="G35" s="40"/>
      <c r="H35" s="41"/>
      <c r="I35" s="41"/>
      <c r="J35" s="41"/>
      <c r="K35" s="41">
        <v>1.08</v>
      </c>
      <c r="L35" s="41"/>
      <c r="M35" s="41"/>
      <c r="N35" s="39"/>
    </row>
    <row r="36" ht="24" customHeight="1" spans="1:14">
      <c r="A36" s="37" t="s">
        <v>220</v>
      </c>
      <c r="B36" s="38"/>
      <c r="C36" s="39"/>
      <c r="D36" s="39"/>
      <c r="E36" s="35">
        <f t="shared" si="0"/>
        <v>0.7</v>
      </c>
      <c r="F36" s="35">
        <f t="shared" si="1"/>
        <v>0.7</v>
      </c>
      <c r="G36" s="40"/>
      <c r="H36" s="41"/>
      <c r="I36" s="41"/>
      <c r="J36" s="41"/>
      <c r="K36" s="41">
        <v>0.7</v>
      </c>
      <c r="L36" s="41"/>
      <c r="M36" s="41"/>
      <c r="N36" s="39"/>
    </row>
    <row r="37" ht="24" customHeight="1" spans="1:14">
      <c r="A37" s="37" t="s">
        <v>221</v>
      </c>
      <c r="B37" s="38"/>
      <c r="C37" s="39"/>
      <c r="D37" s="39"/>
      <c r="E37" s="35">
        <f t="shared" si="0"/>
        <v>7.3</v>
      </c>
      <c r="F37" s="35">
        <f t="shared" si="1"/>
        <v>7.3</v>
      </c>
      <c r="G37" s="40"/>
      <c r="H37" s="41"/>
      <c r="I37" s="41"/>
      <c r="J37" s="41"/>
      <c r="K37" s="41">
        <v>7.3</v>
      </c>
      <c r="L37" s="41"/>
      <c r="M37" s="41"/>
      <c r="N37" s="39"/>
    </row>
    <row r="38" ht="24" customHeight="1" spans="1:14">
      <c r="A38" s="37" t="s">
        <v>219</v>
      </c>
      <c r="B38" s="38"/>
      <c r="C38" s="39"/>
      <c r="D38" s="39"/>
      <c r="E38" s="35">
        <f t="shared" si="0"/>
        <v>1.3</v>
      </c>
      <c r="F38" s="35">
        <f t="shared" si="1"/>
        <v>1.3</v>
      </c>
      <c r="G38" s="40"/>
      <c r="H38" s="41"/>
      <c r="I38" s="41"/>
      <c r="J38" s="41"/>
      <c r="K38" s="41">
        <v>1.3</v>
      </c>
      <c r="L38" s="41"/>
      <c r="M38" s="41"/>
      <c r="N38" s="39"/>
    </row>
    <row r="39" ht="24" customHeight="1" spans="1:14">
      <c r="A39" s="37" t="s">
        <v>230</v>
      </c>
      <c r="B39" s="38"/>
      <c r="C39" s="39"/>
      <c r="D39" s="39"/>
      <c r="E39" s="35">
        <f t="shared" si="0"/>
        <v>1.05</v>
      </c>
      <c r="F39" s="35">
        <f t="shared" si="1"/>
        <v>1.05</v>
      </c>
      <c r="G39" s="40"/>
      <c r="H39" s="41"/>
      <c r="I39" s="41"/>
      <c r="J39" s="41"/>
      <c r="K39" s="41">
        <v>1.05</v>
      </c>
      <c r="L39" s="41"/>
      <c r="M39" s="41"/>
      <c r="N39" s="39"/>
    </row>
    <row r="40" ht="24" customHeight="1" spans="1:14">
      <c r="A40" s="37" t="s">
        <v>226</v>
      </c>
      <c r="B40" s="38"/>
      <c r="C40" s="39"/>
      <c r="D40" s="39"/>
      <c r="E40" s="35">
        <f t="shared" si="0"/>
        <v>0.12</v>
      </c>
      <c r="F40" s="35">
        <f t="shared" si="1"/>
        <v>0.12</v>
      </c>
      <c r="G40" s="40"/>
      <c r="H40" s="41"/>
      <c r="I40" s="41"/>
      <c r="J40" s="41"/>
      <c r="K40" s="41">
        <v>0.12</v>
      </c>
      <c r="L40" s="41"/>
      <c r="M40" s="41"/>
      <c r="N40" s="39"/>
    </row>
    <row r="41" ht="24" customHeight="1" spans="1:14">
      <c r="A41" s="37" t="s">
        <v>231</v>
      </c>
      <c r="B41" s="38"/>
      <c r="C41" s="39"/>
      <c r="D41" s="39"/>
      <c r="E41" s="35">
        <f t="shared" si="0"/>
        <v>10</v>
      </c>
      <c r="F41" s="35">
        <f t="shared" si="1"/>
        <v>10</v>
      </c>
      <c r="G41" s="40">
        <v>10</v>
      </c>
      <c r="H41" s="41"/>
      <c r="I41" s="41"/>
      <c r="J41" s="41"/>
      <c r="K41" s="41"/>
      <c r="L41" s="41"/>
      <c r="M41" s="41"/>
      <c r="N41" s="39"/>
    </row>
    <row r="42" ht="24" customHeight="1" spans="1:14">
      <c r="A42" s="19" t="s">
        <v>75</v>
      </c>
      <c r="B42" s="42"/>
      <c r="C42" s="42"/>
      <c r="D42" s="20"/>
      <c r="E42" s="41">
        <f>SUM(E7:E41)</f>
        <v>121.337</v>
      </c>
      <c r="F42" s="41">
        <f>SUM(F7:F41)</f>
        <v>121.337</v>
      </c>
      <c r="G42" s="41">
        <f>SUM(G7:G41)</f>
        <v>70.378</v>
      </c>
      <c r="H42" s="41"/>
      <c r="I42" s="41"/>
      <c r="J42" s="41"/>
      <c r="K42" s="41"/>
      <c r="L42" s="41"/>
      <c r="M42" s="41"/>
      <c r="N42" s="39"/>
    </row>
  </sheetData>
  <mergeCells count="11">
    <mergeCell ref="A2:N2"/>
    <mergeCell ref="A3:N3"/>
    <mergeCell ref="A42:D4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7" workbookViewId="0">
      <selection activeCell="F11" sqref="F11"/>
    </sheetView>
  </sheetViews>
  <sheetFormatPr defaultColWidth="9" defaultRowHeight="14.25"/>
  <cols>
    <col min="1" max="1" width="22.625" customWidth="1"/>
    <col min="2" max="4" width="10.875" customWidth="1"/>
  </cols>
  <sheetData>
    <row r="1" ht="31.5" customHeight="1" spans="1:12">
      <c r="A1" s="1" t="s">
        <v>232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234</v>
      </c>
      <c r="B4" s="7" t="s">
        <v>235</v>
      </c>
      <c r="C4" s="8" t="s">
        <v>202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204</v>
      </c>
      <c r="D5" s="11" t="s">
        <v>236</v>
      </c>
      <c r="E5" s="12"/>
      <c r="F5" s="12"/>
      <c r="G5" s="12"/>
      <c r="H5" s="12"/>
      <c r="I5" s="24"/>
      <c r="J5" s="25" t="s">
        <v>205</v>
      </c>
      <c r="K5" s="25" t="s">
        <v>206</v>
      </c>
      <c r="L5" s="9"/>
    </row>
    <row r="6" ht="81" customHeight="1" spans="1:12">
      <c r="A6" s="13"/>
      <c r="B6" s="13"/>
      <c r="C6" s="10"/>
      <c r="D6" s="14" t="s">
        <v>207</v>
      </c>
      <c r="E6" s="10" t="s">
        <v>208</v>
      </c>
      <c r="F6" s="10" t="s">
        <v>209</v>
      </c>
      <c r="G6" s="10" t="s">
        <v>210</v>
      </c>
      <c r="H6" s="10" t="s">
        <v>211</v>
      </c>
      <c r="I6" s="26" t="s">
        <v>237</v>
      </c>
      <c r="J6" s="27"/>
      <c r="K6" s="27"/>
      <c r="L6" s="13"/>
    </row>
    <row r="7" ht="32.25" customHeight="1" spans="1:12">
      <c r="A7" s="15" t="s">
        <v>238</v>
      </c>
      <c r="B7" s="15"/>
      <c r="C7" s="16">
        <f>D7+J7+K7</f>
        <v>2.256</v>
      </c>
      <c r="D7" s="17">
        <f>E7+F7+G7+H7+I7</f>
        <v>2.256</v>
      </c>
      <c r="E7" s="16">
        <v>2.256</v>
      </c>
      <c r="F7" s="15"/>
      <c r="G7" s="15"/>
      <c r="H7" s="18"/>
      <c r="I7" s="15"/>
      <c r="J7" s="15"/>
      <c r="K7" s="15"/>
      <c r="L7" s="15"/>
    </row>
    <row r="8" ht="32.25" customHeight="1" spans="1:12">
      <c r="A8" s="15" t="s">
        <v>239</v>
      </c>
      <c r="B8" s="15"/>
      <c r="C8" s="16">
        <f t="shared" ref="C8:C13" si="0">D8+J8+K8</f>
        <v>2.256</v>
      </c>
      <c r="D8" s="17">
        <f t="shared" ref="D8:D22" si="1">E8+F8+G8+H8+I8</f>
        <v>2.256</v>
      </c>
      <c r="E8" s="16">
        <v>2.256</v>
      </c>
      <c r="F8" s="15"/>
      <c r="G8" s="15"/>
      <c r="H8" s="18"/>
      <c r="I8" s="15"/>
      <c r="J8" s="15"/>
      <c r="K8" s="15"/>
      <c r="L8" s="15"/>
    </row>
    <row r="9" ht="32.25" customHeight="1" spans="1:12">
      <c r="A9" s="15" t="s">
        <v>240</v>
      </c>
      <c r="B9" s="15"/>
      <c r="C9" s="16">
        <f t="shared" si="0"/>
        <v>4.512</v>
      </c>
      <c r="D9" s="17">
        <f t="shared" si="1"/>
        <v>4.512</v>
      </c>
      <c r="E9" s="16">
        <v>4.512</v>
      </c>
      <c r="F9" s="15"/>
      <c r="G9" s="15"/>
      <c r="H9" s="18"/>
      <c r="I9" s="15"/>
      <c r="J9" s="15"/>
      <c r="K9" s="15"/>
      <c r="L9" s="15"/>
    </row>
    <row r="10" ht="32.25" customHeight="1" spans="1:12">
      <c r="A10" s="15" t="s">
        <v>241</v>
      </c>
      <c r="B10" s="15"/>
      <c r="C10" s="16">
        <f t="shared" si="0"/>
        <v>2.256</v>
      </c>
      <c r="D10" s="17">
        <f t="shared" si="1"/>
        <v>2.256</v>
      </c>
      <c r="E10" s="16">
        <v>2.256</v>
      </c>
      <c r="F10" s="15"/>
      <c r="G10" s="15"/>
      <c r="H10" s="18"/>
      <c r="I10" s="15"/>
      <c r="J10" s="15"/>
      <c r="K10" s="15"/>
      <c r="L10" s="15"/>
    </row>
    <row r="11" ht="32.25" customHeight="1" spans="1:12">
      <c r="A11" s="15" t="s">
        <v>242</v>
      </c>
      <c r="B11" s="15"/>
      <c r="C11" s="16">
        <f t="shared" si="0"/>
        <v>2.256</v>
      </c>
      <c r="D11" s="17">
        <f t="shared" si="1"/>
        <v>2.256</v>
      </c>
      <c r="E11" s="16">
        <v>2.256</v>
      </c>
      <c r="F11" s="15"/>
      <c r="G11" s="15"/>
      <c r="H11" s="18"/>
      <c r="I11" s="15"/>
      <c r="J11" s="15"/>
      <c r="K11" s="15"/>
      <c r="L11" s="15"/>
    </row>
    <row r="12" ht="32.25" customHeight="1" spans="1:12">
      <c r="A12" s="15" t="s">
        <v>243</v>
      </c>
      <c r="B12" s="15"/>
      <c r="C12" s="16">
        <f t="shared" si="0"/>
        <v>2.256</v>
      </c>
      <c r="D12" s="17">
        <f t="shared" si="1"/>
        <v>2.256</v>
      </c>
      <c r="E12" s="16">
        <v>2.256</v>
      </c>
      <c r="F12" s="15"/>
      <c r="G12" s="15"/>
      <c r="H12" s="18"/>
      <c r="I12" s="15"/>
      <c r="J12" s="15"/>
      <c r="K12" s="15"/>
      <c r="L12" s="15"/>
    </row>
    <row r="13" ht="32.25" customHeight="1" spans="1:12">
      <c r="A13" s="15" t="s">
        <v>244</v>
      </c>
      <c r="B13" s="15"/>
      <c r="C13" s="16">
        <f t="shared" si="0"/>
        <v>2.256</v>
      </c>
      <c r="D13" s="17">
        <f t="shared" si="1"/>
        <v>2.256</v>
      </c>
      <c r="E13" s="16">
        <v>2.256</v>
      </c>
      <c r="F13" s="15"/>
      <c r="G13" s="15"/>
      <c r="H13" s="18"/>
      <c r="I13" s="15"/>
      <c r="J13" s="15"/>
      <c r="K13" s="15"/>
      <c r="L13" s="15"/>
    </row>
    <row r="14" ht="32.25" customHeight="1" spans="1:12">
      <c r="A14" s="15" t="s">
        <v>245</v>
      </c>
      <c r="B14" s="15"/>
      <c r="C14" s="16">
        <f t="shared" ref="C14:C22" si="2">D14+J14+K14</f>
        <v>4.512</v>
      </c>
      <c r="D14" s="17">
        <f t="shared" si="1"/>
        <v>4.512</v>
      </c>
      <c r="E14" s="16">
        <v>4.512</v>
      </c>
      <c r="F14" s="15"/>
      <c r="G14" s="15"/>
      <c r="H14" s="18"/>
      <c r="I14" s="15"/>
      <c r="J14" s="15"/>
      <c r="K14" s="15"/>
      <c r="L14" s="15"/>
    </row>
    <row r="15" ht="32.25" customHeight="1" spans="1:12">
      <c r="A15" s="15" t="s">
        <v>246</v>
      </c>
      <c r="B15" s="15"/>
      <c r="C15" s="16">
        <f t="shared" si="2"/>
        <v>2.256</v>
      </c>
      <c r="D15" s="17">
        <f t="shared" si="1"/>
        <v>2.256</v>
      </c>
      <c r="E15" s="16">
        <v>2.256</v>
      </c>
      <c r="F15" s="15"/>
      <c r="G15" s="15"/>
      <c r="H15" s="18"/>
      <c r="I15" s="15"/>
      <c r="J15" s="15"/>
      <c r="K15" s="15"/>
      <c r="L15" s="15"/>
    </row>
    <row r="16" ht="32.25" customHeight="1" spans="1:12">
      <c r="A16" s="15" t="s">
        <v>247</v>
      </c>
      <c r="B16" s="15"/>
      <c r="C16" s="16">
        <f t="shared" si="2"/>
        <v>4.512</v>
      </c>
      <c r="D16" s="17">
        <f t="shared" si="1"/>
        <v>4.512</v>
      </c>
      <c r="E16" s="16">
        <v>4.512</v>
      </c>
      <c r="F16" s="15"/>
      <c r="G16" s="15"/>
      <c r="H16" s="18"/>
      <c r="I16" s="15"/>
      <c r="J16" s="15"/>
      <c r="K16" s="15"/>
      <c r="L16" s="15"/>
    </row>
    <row r="17" ht="32.25" customHeight="1" spans="1:12">
      <c r="A17" s="15" t="s">
        <v>248</v>
      </c>
      <c r="B17" s="15"/>
      <c r="C17" s="16">
        <f t="shared" si="2"/>
        <v>2.256</v>
      </c>
      <c r="D17" s="17">
        <f t="shared" si="1"/>
        <v>2.256</v>
      </c>
      <c r="E17" s="16">
        <v>2.256</v>
      </c>
      <c r="F17" s="15"/>
      <c r="G17" s="15"/>
      <c r="H17" s="18"/>
      <c r="I17" s="15"/>
      <c r="J17" s="15"/>
      <c r="K17" s="15"/>
      <c r="L17" s="15"/>
    </row>
    <row r="18" ht="32.25" customHeight="1" spans="1:12">
      <c r="A18" s="15" t="s">
        <v>249</v>
      </c>
      <c r="B18" s="15"/>
      <c r="C18" s="16">
        <f t="shared" si="2"/>
        <v>9.024</v>
      </c>
      <c r="D18" s="17">
        <f t="shared" si="1"/>
        <v>9.024</v>
      </c>
      <c r="E18" s="16">
        <v>9.024</v>
      </c>
      <c r="F18" s="15"/>
      <c r="G18" s="15"/>
      <c r="H18" s="18"/>
      <c r="I18" s="15"/>
      <c r="J18" s="15"/>
      <c r="K18" s="15"/>
      <c r="L18" s="15"/>
    </row>
    <row r="19" ht="32.25" customHeight="1" spans="1:12">
      <c r="A19" s="15" t="s">
        <v>250</v>
      </c>
      <c r="B19" s="15"/>
      <c r="C19" s="16">
        <f t="shared" si="2"/>
        <v>29.328</v>
      </c>
      <c r="D19" s="17">
        <f t="shared" si="1"/>
        <v>29.328</v>
      </c>
      <c r="E19" s="16">
        <v>29.328</v>
      </c>
      <c r="F19" s="15"/>
      <c r="G19" s="15"/>
      <c r="H19" s="18"/>
      <c r="I19" s="15"/>
      <c r="J19" s="15"/>
      <c r="K19" s="15"/>
      <c r="L19" s="15"/>
    </row>
    <row r="20" ht="32.25" customHeight="1" spans="1:12">
      <c r="A20" s="15" t="s">
        <v>251</v>
      </c>
      <c r="B20" s="15"/>
      <c r="C20" s="16">
        <f t="shared" si="2"/>
        <v>11.28</v>
      </c>
      <c r="D20" s="17">
        <f t="shared" si="1"/>
        <v>11.28</v>
      </c>
      <c r="E20" s="16">
        <v>11.28</v>
      </c>
      <c r="F20" s="15"/>
      <c r="G20" s="15"/>
      <c r="H20" s="18"/>
      <c r="I20" s="15"/>
      <c r="J20" s="15"/>
      <c r="K20" s="15"/>
      <c r="L20" s="15"/>
    </row>
    <row r="21" ht="32.25" customHeight="1" spans="1:12">
      <c r="A21" s="15" t="s">
        <v>252</v>
      </c>
      <c r="B21" s="15"/>
      <c r="C21" s="16">
        <f t="shared" si="2"/>
        <v>20.304</v>
      </c>
      <c r="D21" s="17">
        <f t="shared" si="1"/>
        <v>20.304</v>
      </c>
      <c r="E21" s="16">
        <v>20.304</v>
      </c>
      <c r="F21" s="15"/>
      <c r="G21" s="15"/>
      <c r="H21" s="18"/>
      <c r="I21" s="15"/>
      <c r="J21" s="15"/>
      <c r="K21" s="15"/>
      <c r="L21" s="15"/>
    </row>
    <row r="22" ht="32.25" customHeight="1" spans="1:12">
      <c r="A22" s="15" t="s">
        <v>253</v>
      </c>
      <c r="B22" s="15"/>
      <c r="C22" s="16">
        <f t="shared" si="2"/>
        <v>9.024</v>
      </c>
      <c r="D22" s="17">
        <f t="shared" si="1"/>
        <v>9.024</v>
      </c>
      <c r="E22" s="16">
        <v>9.024</v>
      </c>
      <c r="F22" s="15"/>
      <c r="G22" s="15"/>
      <c r="H22" s="18"/>
      <c r="I22" s="15"/>
      <c r="J22" s="15"/>
      <c r="K22" s="15"/>
      <c r="L22" s="15"/>
    </row>
    <row r="23" ht="32.25" customHeight="1" spans="1:12">
      <c r="A23" s="19" t="s">
        <v>75</v>
      </c>
      <c r="B23" s="20"/>
      <c r="C23" s="17">
        <f>SUM(C7:C22)</f>
        <v>110.544</v>
      </c>
      <c r="D23" s="16">
        <f>SUM(D7:D22)</f>
        <v>110.544</v>
      </c>
      <c r="E23" s="16">
        <f>SUM(E7:E22)</f>
        <v>110.544</v>
      </c>
      <c r="F23" s="21"/>
      <c r="G23" s="21"/>
      <c r="H23" s="22"/>
      <c r="I23" s="21"/>
      <c r="J23" s="21"/>
      <c r="K23" s="21"/>
      <c r="L23" s="21"/>
    </row>
  </sheetData>
  <mergeCells count="9">
    <mergeCell ref="A2:L2"/>
    <mergeCell ref="D5:I5"/>
    <mergeCell ref="A23:B23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G13" sqref="G13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8" t="s">
        <v>38</v>
      </c>
      <c r="B1" s="49"/>
      <c r="C1" s="49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3" t="s">
        <v>2</v>
      </c>
    </row>
    <row r="4" ht="26.25" customHeight="1" spans="1:7">
      <c r="A4" s="73" t="s">
        <v>40</v>
      </c>
      <c r="B4" s="73"/>
      <c r="C4" s="122" t="s">
        <v>36</v>
      </c>
      <c r="D4" s="84" t="s">
        <v>41</v>
      </c>
      <c r="E4" s="84" t="s">
        <v>42</v>
      </c>
      <c r="F4" s="84" t="s">
        <v>43</v>
      </c>
      <c r="G4" s="122" t="s">
        <v>44</v>
      </c>
    </row>
    <row r="5" s="70" customFormat="1" ht="47.25" customHeight="1" spans="1:7">
      <c r="A5" s="73" t="s">
        <v>45</v>
      </c>
      <c r="B5" s="73" t="s">
        <v>46</v>
      </c>
      <c r="C5" s="123"/>
      <c r="D5" s="84"/>
      <c r="E5" s="84"/>
      <c r="F5" s="84"/>
      <c r="G5" s="123"/>
    </row>
    <row r="6" s="70" customFormat="1" ht="25.5" customHeight="1" spans="1:7">
      <c r="A6" s="124" t="s">
        <v>47</v>
      </c>
      <c r="B6" s="124" t="s">
        <v>48</v>
      </c>
      <c r="C6" s="125">
        <v>109.211776</v>
      </c>
      <c r="D6" s="125">
        <v>109.211776</v>
      </c>
      <c r="E6" s="125"/>
      <c r="F6" s="117"/>
      <c r="G6" s="117"/>
    </row>
    <row r="7" s="70" customFormat="1" ht="25.5" customHeight="1" spans="1:7">
      <c r="A7" s="124" t="s">
        <v>49</v>
      </c>
      <c r="B7" s="124" t="s">
        <v>50</v>
      </c>
      <c r="C7" s="125">
        <v>109.211776</v>
      </c>
      <c r="D7" s="125">
        <v>109.211776</v>
      </c>
      <c r="E7" s="125"/>
      <c r="F7" s="117"/>
      <c r="G7" s="117"/>
    </row>
    <row r="8" s="70" customFormat="1" ht="25.5" customHeight="1" spans="1:7">
      <c r="A8" s="124" t="s">
        <v>51</v>
      </c>
      <c r="B8" s="124" t="s">
        <v>52</v>
      </c>
      <c r="C8" s="125">
        <v>109.211776</v>
      </c>
      <c r="D8" s="125">
        <v>109.211776</v>
      </c>
      <c r="E8" s="125"/>
      <c r="F8" s="117"/>
      <c r="G8" s="117"/>
    </row>
    <row r="9" s="70" customFormat="1" ht="25.5" customHeight="1" spans="1:7">
      <c r="A9" s="124" t="s">
        <v>53</v>
      </c>
      <c r="B9" s="124" t="s">
        <v>54</v>
      </c>
      <c r="C9" s="125">
        <v>44.367284</v>
      </c>
      <c r="D9" s="125">
        <v>44.367284</v>
      </c>
      <c r="E9" s="125"/>
      <c r="F9" s="117"/>
      <c r="G9" s="117"/>
    </row>
    <row r="10" s="70" customFormat="1" ht="25.5" customHeight="1" spans="1:7">
      <c r="A10" s="124" t="s">
        <v>55</v>
      </c>
      <c r="B10" s="124" t="s">
        <v>56</v>
      </c>
      <c r="C10" s="125">
        <v>44.367284</v>
      </c>
      <c r="D10" s="125">
        <v>44.367284</v>
      </c>
      <c r="E10" s="125"/>
      <c r="F10" s="117"/>
      <c r="G10" s="117"/>
    </row>
    <row r="11" customFormat="1" ht="25.5" customHeight="1" spans="1:7">
      <c r="A11" s="124" t="s">
        <v>57</v>
      </c>
      <c r="B11" s="124" t="s">
        <v>58</v>
      </c>
      <c r="C11" s="125">
        <v>44.367284</v>
      </c>
      <c r="D11" s="125">
        <v>44.367284</v>
      </c>
      <c r="E11" s="125"/>
      <c r="F11" s="126"/>
      <c r="G11" s="126"/>
    </row>
    <row r="12" customFormat="1" ht="25.5" customHeight="1" spans="1:7">
      <c r="A12" s="124" t="s">
        <v>59</v>
      </c>
      <c r="B12" s="124" t="s">
        <v>60</v>
      </c>
      <c r="C12" s="125">
        <v>9744.354238</v>
      </c>
      <c r="D12" s="125">
        <v>4409.366354</v>
      </c>
      <c r="E12" s="125">
        <v>5334.987884</v>
      </c>
      <c r="F12" s="94"/>
      <c r="G12" s="94"/>
    </row>
    <row r="13" customFormat="1" ht="25.5" customHeight="1" spans="1:7">
      <c r="A13" s="124" t="s">
        <v>61</v>
      </c>
      <c r="B13" s="124" t="s">
        <v>62</v>
      </c>
      <c r="C13" s="125">
        <v>4409.366354</v>
      </c>
      <c r="D13" s="125">
        <v>4409.366354</v>
      </c>
      <c r="E13" s="125"/>
      <c r="F13" s="94"/>
      <c r="G13" s="94"/>
    </row>
    <row r="14" customFormat="1" ht="25.5" customHeight="1" spans="1:7">
      <c r="A14" s="124" t="s">
        <v>63</v>
      </c>
      <c r="B14" s="124" t="s">
        <v>64</v>
      </c>
      <c r="C14" s="125">
        <v>4409.366354</v>
      </c>
      <c r="D14" s="125">
        <v>4409.366354</v>
      </c>
      <c r="E14" s="125"/>
      <c r="F14" s="94"/>
      <c r="G14" s="94"/>
    </row>
    <row r="15" customFormat="1" ht="25.5" customHeight="1" spans="1:7">
      <c r="A15" s="124" t="s">
        <v>65</v>
      </c>
      <c r="B15" s="124" t="s">
        <v>66</v>
      </c>
      <c r="C15" s="125">
        <v>5334.987884</v>
      </c>
      <c r="D15" s="125"/>
      <c r="E15" s="125">
        <v>5334.987884</v>
      </c>
      <c r="F15" s="94"/>
      <c r="G15" s="94"/>
    </row>
    <row r="16" ht="25.5" customHeight="1" spans="1:7">
      <c r="A16" s="124" t="s">
        <v>67</v>
      </c>
      <c r="B16" s="124" t="s">
        <v>68</v>
      </c>
      <c r="C16" s="125">
        <v>5334.987884</v>
      </c>
      <c r="D16" s="125"/>
      <c r="E16" s="125">
        <v>5334.987884</v>
      </c>
      <c r="F16" s="94"/>
      <c r="G16" s="94"/>
    </row>
    <row r="17" ht="25.5" customHeight="1" spans="1:7">
      <c r="A17" s="124" t="s">
        <v>69</v>
      </c>
      <c r="B17" s="124" t="s">
        <v>70</v>
      </c>
      <c r="C17" s="125">
        <v>140.161298</v>
      </c>
      <c r="D17" s="125">
        <v>140.161298</v>
      </c>
      <c r="E17" s="125"/>
      <c r="F17" s="94"/>
      <c r="G17" s="94"/>
    </row>
    <row r="18" ht="25.5" customHeight="1" spans="1:7">
      <c r="A18" s="124" t="s">
        <v>71</v>
      </c>
      <c r="B18" s="124" t="s">
        <v>72</v>
      </c>
      <c r="C18" s="125">
        <v>140.161298</v>
      </c>
      <c r="D18" s="125">
        <v>140.161298</v>
      </c>
      <c r="E18" s="125"/>
      <c r="F18" s="94"/>
      <c r="G18" s="94"/>
    </row>
    <row r="19" ht="25.5" customHeight="1" spans="1:7">
      <c r="A19" s="124" t="s">
        <v>73</v>
      </c>
      <c r="B19" s="124" t="s">
        <v>74</v>
      </c>
      <c r="C19" s="125">
        <v>140.161298</v>
      </c>
      <c r="D19" s="125">
        <v>140.161298</v>
      </c>
      <c r="E19" s="125"/>
      <c r="F19" s="94"/>
      <c r="G19" s="94"/>
    </row>
    <row r="20" ht="25.5" customHeight="1" spans="1:7">
      <c r="A20" s="77" t="s">
        <v>75</v>
      </c>
      <c r="B20" s="78"/>
      <c r="C20" s="76">
        <f>C8+C11+C14+C16+C19</f>
        <v>10038.094596</v>
      </c>
      <c r="D20" s="76">
        <f>D8+D11+D14+D16+D19</f>
        <v>4703.106712</v>
      </c>
      <c r="E20" s="76">
        <f>E8+E11+E14+E16+E19</f>
        <v>5334.987884</v>
      </c>
      <c r="F20" s="94"/>
      <c r="G20" s="94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E13" sqref="E13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8" t="s">
        <v>76</v>
      </c>
      <c r="B1" s="49"/>
      <c r="C1" s="49"/>
      <c r="D1" s="69"/>
      <c r="E1" s="69"/>
    </row>
    <row r="2" ht="16.5" customHeight="1" spans="1:5">
      <c r="A2" s="49"/>
      <c r="B2" s="49"/>
      <c r="C2" s="49"/>
      <c r="D2" s="69"/>
      <c r="E2" s="69"/>
    </row>
    <row r="3" ht="29.25" customHeight="1" spans="1:5">
      <c r="A3" s="71" t="s">
        <v>77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3" t="s">
        <v>2</v>
      </c>
    </row>
    <row r="5" ht="26.25" customHeight="1" spans="1:5">
      <c r="A5" s="118" t="s">
        <v>40</v>
      </c>
      <c r="B5" s="119"/>
      <c r="C5" s="120" t="s">
        <v>37</v>
      </c>
      <c r="D5" s="120" t="s">
        <v>78</v>
      </c>
      <c r="E5" s="120" t="s">
        <v>79</v>
      </c>
    </row>
    <row r="6" s="70" customFormat="1" ht="27.75" customHeight="1" spans="1:5">
      <c r="A6" s="73" t="s">
        <v>45</v>
      </c>
      <c r="B6" s="73" t="s">
        <v>46</v>
      </c>
      <c r="C6" s="121"/>
      <c r="D6" s="121"/>
      <c r="E6" s="121"/>
    </row>
    <row r="7" s="70" customFormat="1" ht="30" customHeight="1" spans="1:5">
      <c r="A7" s="76" t="s">
        <v>47</v>
      </c>
      <c r="B7" s="76" t="s">
        <v>48</v>
      </c>
      <c r="C7" s="76">
        <v>109.211776</v>
      </c>
      <c r="D7" s="86"/>
      <c r="E7" s="86"/>
    </row>
    <row r="8" s="70" customFormat="1" ht="30" customHeight="1" spans="1:5">
      <c r="A8" s="76" t="s">
        <v>49</v>
      </c>
      <c r="B8" s="76" t="s">
        <v>50</v>
      </c>
      <c r="C8" s="76">
        <v>109.211776</v>
      </c>
      <c r="D8" s="86"/>
      <c r="E8" s="86"/>
    </row>
    <row r="9" s="70" customFormat="1" ht="30" customHeight="1" spans="1:5">
      <c r="A9" s="76" t="s">
        <v>51</v>
      </c>
      <c r="B9" s="76" t="s">
        <v>52</v>
      </c>
      <c r="C9" s="76">
        <v>109.211776</v>
      </c>
      <c r="D9" s="86">
        <v>109.211776</v>
      </c>
      <c r="E9" s="86"/>
    </row>
    <row r="10" s="70" customFormat="1" ht="30" customHeight="1" spans="1:5">
      <c r="A10" s="76" t="s">
        <v>53</v>
      </c>
      <c r="B10" s="76" t="s">
        <v>54</v>
      </c>
      <c r="C10" s="76">
        <v>44.367284</v>
      </c>
      <c r="D10" s="86"/>
      <c r="E10" s="86"/>
    </row>
    <row r="11" customFormat="1" ht="30" customHeight="1" spans="1:5">
      <c r="A11" s="76" t="s">
        <v>55</v>
      </c>
      <c r="B11" s="96" t="s">
        <v>56</v>
      </c>
      <c r="C11" s="96">
        <v>44.367284</v>
      </c>
      <c r="D11" s="96"/>
      <c r="E11" s="96"/>
    </row>
    <row r="12" customFormat="1" ht="30" customHeight="1" spans="1:5">
      <c r="A12" s="76" t="s">
        <v>57</v>
      </c>
      <c r="B12" s="86" t="s">
        <v>58</v>
      </c>
      <c r="C12" s="86">
        <v>44.367284</v>
      </c>
      <c r="D12" s="86">
        <v>44.367284</v>
      </c>
      <c r="E12" s="86"/>
    </row>
    <row r="13" customFormat="1" ht="30" customHeight="1" spans="1:5">
      <c r="A13" s="76" t="s">
        <v>59</v>
      </c>
      <c r="B13" s="76" t="s">
        <v>60</v>
      </c>
      <c r="C13" s="76">
        <v>9744.354238</v>
      </c>
      <c r="D13" s="86"/>
      <c r="E13" s="86"/>
    </row>
    <row r="14" ht="30" customHeight="1" spans="1:5">
      <c r="A14" s="76" t="s">
        <v>61</v>
      </c>
      <c r="B14" s="86" t="s">
        <v>62</v>
      </c>
      <c r="C14" s="76">
        <v>4409.366354</v>
      </c>
      <c r="D14" s="86"/>
      <c r="E14" s="86"/>
    </row>
    <row r="15" ht="30" customHeight="1" spans="1:5">
      <c r="A15" s="76" t="s">
        <v>63</v>
      </c>
      <c r="B15" s="76" t="s">
        <v>64</v>
      </c>
      <c r="C15" s="76">
        <v>4409.366354</v>
      </c>
      <c r="D15" s="86">
        <v>854.863576</v>
      </c>
      <c r="E15" s="86">
        <v>3554.502778</v>
      </c>
    </row>
    <row r="16" ht="30" customHeight="1" spans="1:5">
      <c r="A16" s="76" t="s">
        <v>65</v>
      </c>
      <c r="B16" s="76" t="s">
        <v>66</v>
      </c>
      <c r="C16" s="76">
        <v>5334.987884</v>
      </c>
      <c r="D16" s="86"/>
      <c r="E16" s="86"/>
    </row>
    <row r="17" ht="30" customHeight="1" spans="1:5">
      <c r="A17" s="76" t="s">
        <v>67</v>
      </c>
      <c r="B17" s="76" t="s">
        <v>68</v>
      </c>
      <c r="C17" s="76">
        <v>5334.987884</v>
      </c>
      <c r="D17" s="86"/>
      <c r="E17" s="86">
        <v>5334.987884</v>
      </c>
    </row>
    <row r="18" ht="14.25" spans="1:5">
      <c r="A18" s="76" t="s">
        <v>69</v>
      </c>
      <c r="B18" s="76" t="s">
        <v>70</v>
      </c>
      <c r="C18" s="76">
        <v>140.161298</v>
      </c>
      <c r="D18" s="86"/>
      <c r="E18" s="86"/>
    </row>
    <row r="19" ht="14.25" spans="1:5">
      <c r="A19" s="76" t="s">
        <v>71</v>
      </c>
      <c r="B19" s="76" t="s">
        <v>72</v>
      </c>
      <c r="C19" s="76">
        <v>140.161298</v>
      </c>
      <c r="D19" s="86"/>
      <c r="E19" s="86"/>
    </row>
    <row r="20" ht="14.25" spans="1:5">
      <c r="A20" s="76" t="s">
        <v>73</v>
      </c>
      <c r="B20" s="76" t="s">
        <v>74</v>
      </c>
      <c r="C20" s="76">
        <v>140.161298</v>
      </c>
      <c r="D20" s="86">
        <v>140.161298</v>
      </c>
      <c r="E20" s="86"/>
    </row>
    <row r="21" ht="30" customHeight="1" spans="1:5">
      <c r="A21" s="77" t="s">
        <v>75</v>
      </c>
      <c r="B21" s="78"/>
      <c r="C21" s="76">
        <f>C9+C12++C15+C17+C20</f>
        <v>10038.094596</v>
      </c>
      <c r="D21" s="76">
        <f>D9+D12++D15+D17+D20</f>
        <v>1148.603934</v>
      </c>
      <c r="E21" s="76">
        <f>E9+E12++E15+E17+E20</f>
        <v>8889.490662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P11" sqref="P11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80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9" t="s">
        <v>81</v>
      </c>
      <c r="B3" s="89"/>
      <c r="C3" s="89"/>
      <c r="D3" s="89"/>
      <c r="E3" s="89"/>
      <c r="F3" s="89"/>
    </row>
    <row r="4" ht="14.25" customHeight="1" spans="1:6">
      <c r="A4" s="116"/>
      <c r="B4" s="116"/>
      <c r="C4" s="116"/>
      <c r="D4" s="116"/>
      <c r="E4" s="116"/>
      <c r="F4" s="91" t="s">
        <v>2</v>
      </c>
    </row>
    <row r="5" ht="24" customHeight="1" spans="1:6">
      <c r="A5" s="136" t="s">
        <v>3</v>
      </c>
      <c r="B5" s="73"/>
      <c r="C5" s="136" t="s">
        <v>4</v>
      </c>
      <c r="D5" s="73"/>
      <c r="E5" s="73"/>
      <c r="F5" s="73"/>
    </row>
    <row r="6" ht="24" customHeight="1" spans="1:6">
      <c r="A6" s="136" t="s">
        <v>5</v>
      </c>
      <c r="B6" s="136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82</v>
      </c>
      <c r="E7" s="73" t="s">
        <v>41</v>
      </c>
      <c r="F7" s="73" t="s">
        <v>83</v>
      </c>
    </row>
    <row r="8" ht="28.5" customHeight="1" spans="1:6">
      <c r="A8" s="94" t="s">
        <v>11</v>
      </c>
      <c r="B8" s="86">
        <v>4703.106712</v>
      </c>
      <c r="C8" s="75" t="s">
        <v>12</v>
      </c>
      <c r="D8" s="75"/>
      <c r="E8" s="75"/>
      <c r="F8" s="117"/>
    </row>
    <row r="9" ht="28.5" customHeight="1" spans="1:6">
      <c r="A9" s="94" t="s">
        <v>13</v>
      </c>
      <c r="B9" s="86">
        <v>5334.987884</v>
      </c>
      <c r="C9" s="75" t="s">
        <v>14</v>
      </c>
      <c r="D9" s="75"/>
      <c r="E9" s="75"/>
      <c r="F9" s="117"/>
    </row>
    <row r="10" ht="28.5" customHeight="1" spans="1:6">
      <c r="A10" s="94"/>
      <c r="B10" s="94"/>
      <c r="C10" s="75" t="s">
        <v>16</v>
      </c>
      <c r="D10" s="75"/>
      <c r="E10" s="75"/>
      <c r="F10" s="117"/>
    </row>
    <row r="11" ht="28.5" customHeight="1" spans="1:6">
      <c r="A11" s="94"/>
      <c r="B11" s="94"/>
      <c r="C11" s="94" t="s">
        <v>18</v>
      </c>
      <c r="D11" s="94"/>
      <c r="E11" s="94"/>
      <c r="F11" s="117"/>
    </row>
    <row r="12" ht="28.5" customHeight="1" spans="1:6">
      <c r="A12" s="94"/>
      <c r="B12" s="94"/>
      <c r="C12" s="75" t="s">
        <v>19</v>
      </c>
      <c r="D12" s="75"/>
      <c r="E12" s="75"/>
      <c r="F12" s="117"/>
    </row>
    <row r="13" ht="28.5" customHeight="1" spans="1:6">
      <c r="A13" s="94"/>
      <c r="B13" s="94"/>
      <c r="C13" s="75" t="s">
        <v>20</v>
      </c>
      <c r="D13" s="75"/>
      <c r="E13" s="75"/>
      <c r="F13" s="117"/>
    </row>
    <row r="14" ht="28.5" customHeight="1" spans="1:6">
      <c r="A14" s="94"/>
      <c r="B14" s="94"/>
      <c r="C14" s="94" t="s">
        <v>21</v>
      </c>
      <c r="D14" s="94"/>
      <c r="E14" s="94"/>
      <c r="F14" s="94"/>
    </row>
    <row r="15" ht="28.5" customHeight="1" spans="1:6">
      <c r="A15" s="94"/>
      <c r="B15" s="94"/>
      <c r="C15" s="94" t="s">
        <v>22</v>
      </c>
      <c r="D15" s="86">
        <v>109.211776</v>
      </c>
      <c r="E15" s="86">
        <v>109.211776</v>
      </c>
      <c r="F15" s="86"/>
    </row>
    <row r="16" ht="28.5" customHeight="1" spans="1:6">
      <c r="A16" s="94"/>
      <c r="B16" s="94"/>
      <c r="C16" s="75" t="s">
        <v>23</v>
      </c>
      <c r="D16" s="76">
        <v>44.367284</v>
      </c>
      <c r="E16" s="76">
        <v>44.367284</v>
      </c>
      <c r="F16" s="86"/>
    </row>
    <row r="17" ht="28.5" customHeight="1" spans="1:6">
      <c r="A17" s="94"/>
      <c r="B17" s="94"/>
      <c r="C17" s="75" t="s">
        <v>24</v>
      </c>
      <c r="D17" s="76"/>
      <c r="E17" s="76"/>
      <c r="F17" s="86"/>
    </row>
    <row r="18" ht="28.5" customHeight="1" spans="1:6">
      <c r="A18" s="94"/>
      <c r="B18" s="94"/>
      <c r="C18" s="94" t="s">
        <v>25</v>
      </c>
      <c r="D18" s="86">
        <v>9744.354238</v>
      </c>
      <c r="E18" s="86">
        <v>4409.366354</v>
      </c>
      <c r="F18" s="86">
        <v>5334.987884</v>
      </c>
    </row>
    <row r="19" ht="28.5" customHeight="1" spans="1:6">
      <c r="A19" s="94"/>
      <c r="B19" s="94"/>
      <c r="C19" s="94" t="s">
        <v>26</v>
      </c>
      <c r="D19" s="86"/>
      <c r="E19" s="86"/>
      <c r="F19" s="86"/>
    </row>
    <row r="20" ht="28.5" customHeight="1" spans="1:6">
      <c r="A20" s="94"/>
      <c r="B20" s="94"/>
      <c r="C20" s="94" t="s">
        <v>27</v>
      </c>
      <c r="D20" s="86"/>
      <c r="E20" s="86"/>
      <c r="F20" s="86"/>
    </row>
    <row r="21" ht="28.5" customHeight="1" spans="1:6">
      <c r="A21" s="94"/>
      <c r="B21" s="94"/>
      <c r="C21" s="94" t="s">
        <v>84</v>
      </c>
      <c r="D21" s="86"/>
      <c r="E21" s="86"/>
      <c r="F21" s="86"/>
    </row>
    <row r="22" ht="28.5" customHeight="1" spans="1:6">
      <c r="A22" s="94"/>
      <c r="B22" s="94"/>
      <c r="C22" s="94" t="s">
        <v>29</v>
      </c>
      <c r="D22" s="86"/>
      <c r="E22" s="86"/>
      <c r="F22" s="86"/>
    </row>
    <row r="23" ht="28.5" customHeight="1" spans="1:6">
      <c r="A23" s="94"/>
      <c r="B23" s="94"/>
      <c r="C23" s="94" t="s">
        <v>30</v>
      </c>
      <c r="D23" s="86"/>
      <c r="E23" s="86"/>
      <c r="F23" s="86"/>
    </row>
    <row r="24" ht="28.5" customHeight="1" spans="1:6">
      <c r="A24" s="94"/>
      <c r="B24" s="94"/>
      <c r="C24" s="94" t="s">
        <v>31</v>
      </c>
      <c r="D24" s="86"/>
      <c r="E24" s="86"/>
      <c r="F24" s="86"/>
    </row>
    <row r="25" ht="28.5" customHeight="1" spans="1:6">
      <c r="A25" s="94"/>
      <c r="B25" s="94"/>
      <c r="C25" s="94" t="s">
        <v>32</v>
      </c>
      <c r="D25" s="86"/>
      <c r="E25" s="86"/>
      <c r="F25" s="86"/>
    </row>
    <row r="26" ht="28.5" customHeight="1" spans="1:6">
      <c r="A26" s="94"/>
      <c r="B26" s="94"/>
      <c r="C26" s="94" t="s">
        <v>33</v>
      </c>
      <c r="D26" s="86">
        <v>140.161298</v>
      </c>
      <c r="E26" s="86">
        <v>140.161298</v>
      </c>
      <c r="F26" s="86"/>
    </row>
    <row r="27" ht="28.5" customHeight="1" spans="1:6">
      <c r="A27" s="94"/>
      <c r="B27" s="94"/>
      <c r="C27" s="94" t="s">
        <v>34</v>
      </c>
      <c r="D27" s="94"/>
      <c r="E27" s="94"/>
      <c r="F27" s="94"/>
    </row>
    <row r="28" ht="28.5" customHeight="1" spans="1:6">
      <c r="A28" s="94"/>
      <c r="B28" s="94"/>
      <c r="C28" s="94" t="s">
        <v>35</v>
      </c>
      <c r="D28" s="94"/>
      <c r="E28" s="94"/>
      <c r="F28" s="94"/>
    </row>
    <row r="29" ht="28.5" customHeight="1" spans="1:6">
      <c r="A29" s="73" t="s">
        <v>36</v>
      </c>
      <c r="B29" s="86">
        <f>SUM(B8:B28)</f>
        <v>10038.094596</v>
      </c>
      <c r="C29" s="73" t="s">
        <v>37</v>
      </c>
      <c r="D29" s="86">
        <f>SUM(D8:D28)</f>
        <v>10038.094596</v>
      </c>
      <c r="E29" s="86">
        <f>SUM(E8:E28)</f>
        <v>4703.106712</v>
      </c>
      <c r="F29" s="86">
        <f>SUM(F8:F28)</f>
        <v>5334.987884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J14" sqref="J14"/>
    </sheetView>
  </sheetViews>
  <sheetFormatPr defaultColWidth="6.875" defaultRowHeight="11.25"/>
  <cols>
    <col min="1" max="1" width="18.125" style="62" customWidth="1"/>
    <col min="2" max="2" width="50.37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8" t="s">
        <v>85</v>
      </c>
      <c r="B1" s="49"/>
      <c r="C1" s="49"/>
      <c r="D1" s="49"/>
      <c r="E1" s="49"/>
      <c r="F1" s="49"/>
      <c r="G1" s="49"/>
      <c r="H1" s="49"/>
      <c r="I1" s="6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69"/>
      <c r="J2" s="69"/>
      <c r="K2" s="69"/>
    </row>
    <row r="3" ht="29.25" customHeight="1" spans="1:11">
      <c r="A3" s="71" t="s">
        <v>86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8"/>
      <c r="B4" s="108"/>
      <c r="C4" s="108"/>
      <c r="D4" s="108"/>
      <c r="E4" s="108"/>
      <c r="F4" s="108"/>
      <c r="G4" s="108"/>
      <c r="H4" s="108"/>
      <c r="I4" s="108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87</v>
      </c>
      <c r="D5" s="73"/>
      <c r="E5" s="73"/>
      <c r="F5" s="73" t="s">
        <v>88</v>
      </c>
      <c r="G5" s="73"/>
      <c r="H5" s="73"/>
      <c r="I5" s="73" t="s">
        <v>89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90</v>
      </c>
      <c r="D6" s="73" t="s">
        <v>78</v>
      </c>
      <c r="E6" s="73" t="s">
        <v>79</v>
      </c>
      <c r="F6" s="73" t="s">
        <v>90</v>
      </c>
      <c r="G6" s="73" t="s">
        <v>78</v>
      </c>
      <c r="H6" s="73" t="s">
        <v>79</v>
      </c>
      <c r="I6" s="73" t="s">
        <v>90</v>
      </c>
      <c r="J6" s="73" t="s">
        <v>78</v>
      </c>
      <c r="K6" s="73" t="s">
        <v>79</v>
      </c>
    </row>
    <row r="7" s="70" customFormat="1" ht="30.75" customHeight="1" spans="1:11">
      <c r="A7" s="85" t="s">
        <v>47</v>
      </c>
      <c r="B7" s="79" t="s">
        <v>48</v>
      </c>
      <c r="C7" s="76">
        <v>33.89</v>
      </c>
      <c r="D7" s="76">
        <v>33.89</v>
      </c>
      <c r="E7" s="79"/>
      <c r="F7" s="76">
        <v>109.211776</v>
      </c>
      <c r="G7" s="76">
        <v>109.211776</v>
      </c>
      <c r="H7" s="76"/>
      <c r="I7" s="112">
        <f>(F7-C7)/C7</f>
        <v>2.22253691354382</v>
      </c>
      <c r="J7" s="112">
        <f t="shared" ref="J7:J19" si="0">(G7-D7)/D7</f>
        <v>2.22253691354382</v>
      </c>
      <c r="K7" s="112"/>
    </row>
    <row r="8" s="70" customFormat="1" ht="30.75" customHeight="1" spans="1:11">
      <c r="A8" s="85" t="s">
        <v>49</v>
      </c>
      <c r="B8" s="79" t="s">
        <v>50</v>
      </c>
      <c r="C8" s="76">
        <v>33.89</v>
      </c>
      <c r="D8" s="76">
        <v>33.89</v>
      </c>
      <c r="E8" s="79"/>
      <c r="F8" s="76">
        <v>109.211776</v>
      </c>
      <c r="G8" s="76">
        <v>109.211776</v>
      </c>
      <c r="H8" s="76"/>
      <c r="I8" s="112">
        <f t="shared" ref="I8:I19" si="1">(F8-C8)/C8</f>
        <v>2.22253691354382</v>
      </c>
      <c r="J8" s="112">
        <f t="shared" si="0"/>
        <v>2.22253691354382</v>
      </c>
      <c r="K8" s="112"/>
    </row>
    <row r="9" s="70" customFormat="1" ht="30.75" customHeight="1" spans="1:11">
      <c r="A9" s="85" t="s">
        <v>51</v>
      </c>
      <c r="B9" s="79" t="s">
        <v>52</v>
      </c>
      <c r="C9" s="76">
        <v>33.89</v>
      </c>
      <c r="D9" s="76">
        <v>33.89</v>
      </c>
      <c r="E9" s="79"/>
      <c r="F9" s="76">
        <v>109.211776</v>
      </c>
      <c r="G9" s="76">
        <v>109.211776</v>
      </c>
      <c r="H9" s="76"/>
      <c r="I9" s="112">
        <f t="shared" si="1"/>
        <v>2.22253691354382</v>
      </c>
      <c r="J9" s="112">
        <f t="shared" si="0"/>
        <v>2.22253691354382</v>
      </c>
      <c r="K9" s="112"/>
    </row>
    <row r="10" s="70" customFormat="1" ht="30.75" customHeight="1" spans="1:11">
      <c r="A10" s="79" t="s">
        <v>53</v>
      </c>
      <c r="B10" s="79" t="s">
        <v>54</v>
      </c>
      <c r="C10" s="76">
        <v>13.77</v>
      </c>
      <c r="D10" s="76">
        <v>13.77</v>
      </c>
      <c r="E10" s="79"/>
      <c r="F10" s="76">
        <v>44.367284</v>
      </c>
      <c r="G10" s="76">
        <v>44.367284</v>
      </c>
      <c r="H10" s="76"/>
      <c r="I10" s="112">
        <f t="shared" si="1"/>
        <v>2.22202498184459</v>
      </c>
      <c r="J10" s="112">
        <f t="shared" si="0"/>
        <v>2.22202498184459</v>
      </c>
      <c r="K10" s="112"/>
    </row>
    <row r="11" s="70" customFormat="1" ht="30.75" customHeight="1" spans="1:11">
      <c r="A11" s="79" t="s">
        <v>55</v>
      </c>
      <c r="B11" s="109" t="s">
        <v>56</v>
      </c>
      <c r="C11" s="86">
        <v>13.77</v>
      </c>
      <c r="D11" s="86">
        <v>13.77</v>
      </c>
      <c r="E11" s="109"/>
      <c r="F11" s="86">
        <v>44.367284</v>
      </c>
      <c r="G11" s="86">
        <v>44.367284</v>
      </c>
      <c r="H11" s="86"/>
      <c r="I11" s="112">
        <f t="shared" si="1"/>
        <v>2.22202498184459</v>
      </c>
      <c r="J11" s="112">
        <f t="shared" si="0"/>
        <v>2.22202498184459</v>
      </c>
      <c r="K11" s="112"/>
    </row>
    <row r="12" customFormat="1" ht="30.75" customHeight="1" spans="1:11">
      <c r="A12" s="79" t="s">
        <v>57</v>
      </c>
      <c r="B12" s="73" t="s">
        <v>58</v>
      </c>
      <c r="C12" s="86">
        <v>13.77</v>
      </c>
      <c r="D12" s="86">
        <v>13.77</v>
      </c>
      <c r="E12" s="73"/>
      <c r="F12" s="86">
        <v>44.367284</v>
      </c>
      <c r="G12" s="86">
        <v>44.367284</v>
      </c>
      <c r="H12" s="86"/>
      <c r="I12" s="112">
        <f t="shared" si="1"/>
        <v>2.22202498184459</v>
      </c>
      <c r="J12" s="112">
        <f t="shared" si="0"/>
        <v>2.22202498184459</v>
      </c>
      <c r="K12" s="112"/>
    </row>
    <row r="13" ht="30.75" customHeight="1" spans="1:11">
      <c r="A13" s="79" t="s">
        <v>59</v>
      </c>
      <c r="B13" s="79" t="s">
        <v>60</v>
      </c>
      <c r="C13" s="76">
        <v>5217.76</v>
      </c>
      <c r="D13" s="76">
        <v>259.93</v>
      </c>
      <c r="E13" s="76">
        <v>4957.83</v>
      </c>
      <c r="F13" s="76">
        <v>4409.366354</v>
      </c>
      <c r="G13" s="76">
        <v>854.863576</v>
      </c>
      <c r="H13" s="76">
        <v>3554.502778</v>
      </c>
      <c r="I13" s="112">
        <f>(F13-C13)/C13</f>
        <v>-0.154931167014198</v>
      </c>
      <c r="J13" s="112">
        <f>(G13-D13)/D13</f>
        <v>2.28882228292232</v>
      </c>
      <c r="K13" s="112">
        <f>(H13-E13)/E13</f>
        <v>-0.283052710964273</v>
      </c>
    </row>
    <row r="14" ht="30.75" customHeight="1" spans="1:11">
      <c r="A14" s="79" t="s">
        <v>61</v>
      </c>
      <c r="B14" s="79" t="s">
        <v>62</v>
      </c>
      <c r="C14" s="76">
        <v>720.06</v>
      </c>
      <c r="D14" s="76">
        <v>259.93</v>
      </c>
      <c r="E14" s="76">
        <v>460.13</v>
      </c>
      <c r="F14" s="76">
        <v>4409.366354</v>
      </c>
      <c r="G14" s="76">
        <v>854.863576</v>
      </c>
      <c r="H14" s="76">
        <v>3554.502778</v>
      </c>
      <c r="I14" s="112">
        <f t="shared" si="1"/>
        <v>5.12360963530817</v>
      </c>
      <c r="J14" s="112">
        <f t="shared" si="0"/>
        <v>2.28882228292232</v>
      </c>
      <c r="K14" s="112">
        <f>(H14-E14)/E14</f>
        <v>6.72499680090409</v>
      </c>
    </row>
    <row r="15" ht="30.75" customHeight="1" spans="1:11">
      <c r="A15" s="79" t="s">
        <v>63</v>
      </c>
      <c r="B15" s="79" t="s">
        <v>64</v>
      </c>
      <c r="C15" s="76">
        <v>720.06</v>
      </c>
      <c r="D15" s="76">
        <v>259.93</v>
      </c>
      <c r="E15" s="76">
        <v>460.13</v>
      </c>
      <c r="F15" s="76">
        <v>4409.366354</v>
      </c>
      <c r="G15" s="76">
        <v>854.863576</v>
      </c>
      <c r="H15" s="76">
        <v>3554.502778</v>
      </c>
      <c r="I15" s="112">
        <f t="shared" si="1"/>
        <v>5.12360963530817</v>
      </c>
      <c r="J15" s="112">
        <f t="shared" si="0"/>
        <v>2.28882228292232</v>
      </c>
      <c r="K15" s="112">
        <f>(H15-E15)/E15</f>
        <v>6.72499680090409</v>
      </c>
    </row>
    <row r="16" ht="30.75" customHeight="1" spans="1:11">
      <c r="A16" s="79" t="s">
        <v>69</v>
      </c>
      <c r="B16" s="79" t="s">
        <v>70</v>
      </c>
      <c r="C16" s="76">
        <v>25.42</v>
      </c>
      <c r="D16" s="76">
        <v>25.42</v>
      </c>
      <c r="E16" s="79"/>
      <c r="F16" s="76">
        <v>140.161298</v>
      </c>
      <c r="G16" s="76">
        <v>140.161298</v>
      </c>
      <c r="H16" s="76"/>
      <c r="I16" s="112">
        <f t="shared" si="1"/>
        <v>4.51381974822974</v>
      </c>
      <c r="J16" s="112">
        <f t="shared" si="0"/>
        <v>4.51381974822974</v>
      </c>
      <c r="K16" s="112"/>
    </row>
    <row r="17" ht="30.75" customHeight="1" spans="1:11">
      <c r="A17" s="79" t="s">
        <v>71</v>
      </c>
      <c r="B17" s="79" t="s">
        <v>72</v>
      </c>
      <c r="C17" s="76">
        <v>25.42</v>
      </c>
      <c r="D17" s="76">
        <v>25.42</v>
      </c>
      <c r="E17" s="79"/>
      <c r="F17" s="76">
        <v>140.161298</v>
      </c>
      <c r="G17" s="76">
        <v>140.161298</v>
      </c>
      <c r="H17" s="76"/>
      <c r="I17" s="112">
        <f t="shared" si="1"/>
        <v>4.51381974822974</v>
      </c>
      <c r="J17" s="112">
        <f t="shared" si="0"/>
        <v>4.51381974822974</v>
      </c>
      <c r="K17" s="112"/>
    </row>
    <row r="18" ht="30.75" customHeight="1" spans="1:11">
      <c r="A18" s="79" t="s">
        <v>73</v>
      </c>
      <c r="B18" s="79" t="s">
        <v>74</v>
      </c>
      <c r="C18" s="76">
        <v>25.42</v>
      </c>
      <c r="D18" s="76">
        <v>25.42</v>
      </c>
      <c r="E18" s="79"/>
      <c r="F18" s="76">
        <v>140.161298</v>
      </c>
      <c r="G18" s="76">
        <v>140.161298</v>
      </c>
      <c r="H18" s="76"/>
      <c r="I18" s="112">
        <f t="shared" si="1"/>
        <v>4.51381974822974</v>
      </c>
      <c r="J18" s="112">
        <f t="shared" si="0"/>
        <v>4.51381974822974</v>
      </c>
      <c r="K18" s="112"/>
    </row>
    <row r="19" ht="30.75" customHeight="1" spans="1:11">
      <c r="A19" s="110" t="s">
        <v>91</v>
      </c>
      <c r="B19" s="111"/>
      <c r="C19" s="76">
        <f>C9+C12+C15+C18</f>
        <v>793.14</v>
      </c>
      <c r="D19" s="76">
        <f t="shared" ref="D19:K19" si="2">D9+D12+D15+D18</f>
        <v>333.01</v>
      </c>
      <c r="E19" s="76">
        <f t="shared" si="2"/>
        <v>460.13</v>
      </c>
      <c r="F19" s="76">
        <f t="shared" si="2"/>
        <v>4703.106712</v>
      </c>
      <c r="G19" s="76">
        <f t="shared" si="2"/>
        <v>1148.603934</v>
      </c>
      <c r="H19" s="76">
        <f t="shared" si="2"/>
        <v>3554.502778</v>
      </c>
      <c r="I19" s="112">
        <f t="shared" si="1"/>
        <v>4.9297308318834</v>
      </c>
      <c r="J19" s="112">
        <f t="shared" si="0"/>
        <v>2.44915748476022</v>
      </c>
      <c r="K19" s="112">
        <f>(H19-E19)/E19</f>
        <v>6.72499680090409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1" t="s">
        <v>92</v>
      </c>
      <c r="B1" s="102"/>
      <c r="C1" s="102"/>
    </row>
    <row r="2" ht="44.25" customHeight="1" spans="1:5">
      <c r="A2" s="103" t="s">
        <v>93</v>
      </c>
      <c r="B2" s="103"/>
      <c r="C2" s="103"/>
      <c r="D2" s="82"/>
      <c r="E2" s="82"/>
    </row>
    <row r="3" ht="20.25" customHeight="1" spans="3:3">
      <c r="C3" s="104" t="s">
        <v>2</v>
      </c>
    </row>
    <row r="4" ht="22.5" customHeight="1" spans="1:3">
      <c r="A4" s="105" t="s">
        <v>94</v>
      </c>
      <c r="B4" s="105" t="s">
        <v>6</v>
      </c>
      <c r="C4" s="105" t="s">
        <v>95</v>
      </c>
    </row>
    <row r="5" ht="22.5" customHeight="1" spans="1:3">
      <c r="A5" s="106" t="s">
        <v>96</v>
      </c>
      <c r="B5" s="86">
        <f>SUM(B6:B16)</f>
        <v>1036.856196</v>
      </c>
      <c r="C5" s="106"/>
    </row>
    <row r="6" ht="22.5" customHeight="1" spans="1:3">
      <c r="A6" s="106" t="s">
        <v>97</v>
      </c>
      <c r="B6" s="86">
        <v>404.3232</v>
      </c>
      <c r="C6" s="106"/>
    </row>
    <row r="7" ht="22.5" customHeight="1" spans="1:3">
      <c r="A7" s="106" t="s">
        <v>98</v>
      </c>
      <c r="B7" s="86">
        <v>55.6688</v>
      </c>
      <c r="C7" s="106"/>
    </row>
    <row r="8" ht="22.5" customHeight="1" spans="1:3">
      <c r="A8" s="106" t="s">
        <v>99</v>
      </c>
      <c r="B8" s="86"/>
      <c r="C8" s="106"/>
    </row>
    <row r="9" ht="22.5" customHeight="1" spans="1:3">
      <c r="A9" s="106" t="s">
        <v>100</v>
      </c>
      <c r="B9" s="86">
        <v>278.5216</v>
      </c>
      <c r="C9" s="106"/>
    </row>
    <row r="10" ht="22.5" customHeight="1" spans="1:3">
      <c r="A10" s="106" t="s">
        <v>101</v>
      </c>
      <c r="B10" s="86">
        <v>109.211776</v>
      </c>
      <c r="C10" s="106"/>
    </row>
    <row r="11" ht="22.5" customHeight="1" spans="1:3">
      <c r="A11" s="106" t="s">
        <v>102</v>
      </c>
      <c r="B11" s="86">
        <v>4.059838</v>
      </c>
      <c r="C11" s="106"/>
    </row>
    <row r="12" ht="22.5" customHeight="1" spans="1:3">
      <c r="A12" s="106" t="s">
        <v>103</v>
      </c>
      <c r="B12" s="86">
        <v>44.367284</v>
      </c>
      <c r="C12" s="106"/>
    </row>
    <row r="13" ht="22.5" customHeight="1" spans="1:3">
      <c r="A13" s="106" t="s">
        <v>104</v>
      </c>
      <c r="B13" s="86"/>
      <c r="C13" s="106"/>
    </row>
    <row r="14" ht="22.5" customHeight="1" spans="1:3">
      <c r="A14" s="106" t="s">
        <v>105</v>
      </c>
      <c r="B14" s="86">
        <v>0.5424</v>
      </c>
      <c r="C14" s="106"/>
    </row>
    <row r="15" ht="22.5" customHeight="1" spans="1:3">
      <c r="A15" s="106" t="s">
        <v>106</v>
      </c>
      <c r="B15" s="86">
        <v>140.161298</v>
      </c>
      <c r="C15" s="106"/>
    </row>
    <row r="16" ht="22.5" customHeight="1" spans="1:3">
      <c r="A16" s="106" t="s">
        <v>107</v>
      </c>
      <c r="B16" s="86"/>
      <c r="C16" s="106"/>
    </row>
    <row r="17" ht="22.5" customHeight="1" spans="1:3">
      <c r="A17" s="106" t="s">
        <v>108</v>
      </c>
      <c r="B17" s="86">
        <f>SUM(B18:B44)</f>
        <v>110.509338</v>
      </c>
      <c r="C17" s="106"/>
    </row>
    <row r="18" ht="22.5" customHeight="1" spans="1:3">
      <c r="A18" s="106" t="s">
        <v>109</v>
      </c>
      <c r="B18" s="86">
        <v>6.486</v>
      </c>
      <c r="C18" s="106"/>
    </row>
    <row r="19" ht="22.5" customHeight="1" spans="1:3">
      <c r="A19" s="106" t="s">
        <v>110</v>
      </c>
      <c r="B19" s="86">
        <v>2.998</v>
      </c>
      <c r="C19" s="106"/>
    </row>
    <row r="20" ht="22.5" customHeight="1" spans="1:3">
      <c r="A20" s="106" t="s">
        <v>111</v>
      </c>
      <c r="B20" s="86">
        <v>2</v>
      </c>
      <c r="C20" s="106"/>
    </row>
    <row r="21" ht="22.5" customHeight="1" spans="1:3">
      <c r="A21" s="106" t="s">
        <v>112</v>
      </c>
      <c r="B21" s="86"/>
      <c r="C21" s="106"/>
    </row>
    <row r="22" ht="22.5" customHeight="1" spans="1:3">
      <c r="A22" s="106" t="s">
        <v>113</v>
      </c>
      <c r="B22" s="86">
        <v>1</v>
      </c>
      <c r="C22" s="106"/>
    </row>
    <row r="23" ht="22.5" customHeight="1" spans="1:3">
      <c r="A23" s="106" t="s">
        <v>114</v>
      </c>
      <c r="B23" s="86">
        <v>3</v>
      </c>
      <c r="C23" s="106"/>
    </row>
    <row r="24" ht="22.5" customHeight="1" spans="1:3">
      <c r="A24" s="106" t="s">
        <v>115</v>
      </c>
      <c r="B24" s="86">
        <v>1</v>
      </c>
      <c r="C24" s="106"/>
    </row>
    <row r="25" ht="22.5" customHeight="1" spans="1:3">
      <c r="A25" s="106" t="s">
        <v>116</v>
      </c>
      <c r="B25" s="86">
        <v>59.773626</v>
      </c>
      <c r="C25" s="106"/>
    </row>
    <row r="26" ht="22.5" customHeight="1" spans="1:3">
      <c r="A26" s="106" t="s">
        <v>117</v>
      </c>
      <c r="B26" s="86">
        <v>2</v>
      </c>
      <c r="C26" s="106"/>
    </row>
    <row r="27" ht="22.5" customHeight="1" spans="1:3">
      <c r="A27" s="106" t="s">
        <v>118</v>
      </c>
      <c r="B27" s="86">
        <v>4</v>
      </c>
      <c r="C27" s="106"/>
    </row>
    <row r="28" ht="22.5" customHeight="1" spans="1:3">
      <c r="A28" s="106" t="s">
        <v>119</v>
      </c>
      <c r="B28" s="86"/>
      <c r="C28" s="106"/>
    </row>
    <row r="29" ht="22.5" customHeight="1" spans="1:3">
      <c r="A29" s="106" t="s">
        <v>120</v>
      </c>
      <c r="B29" s="86">
        <v>1.975</v>
      </c>
      <c r="C29" s="106"/>
    </row>
    <row r="30" ht="22.5" customHeight="1" spans="1:3">
      <c r="A30" s="106" t="s">
        <v>121</v>
      </c>
      <c r="B30" s="86"/>
      <c r="C30" s="106"/>
    </row>
    <row r="31" ht="22.5" customHeight="1" spans="1:3">
      <c r="A31" s="106" t="s">
        <v>122</v>
      </c>
      <c r="B31" s="86"/>
      <c r="C31" s="106"/>
    </row>
    <row r="32" ht="22.5" customHeight="1" spans="1:3">
      <c r="A32" s="106" t="s">
        <v>123</v>
      </c>
      <c r="B32" s="86"/>
      <c r="C32" s="106"/>
    </row>
    <row r="33" ht="22.5" customHeight="1" spans="1:3">
      <c r="A33" s="106" t="s">
        <v>124</v>
      </c>
      <c r="B33" s="86"/>
      <c r="C33" s="106"/>
    </row>
    <row r="34" ht="22.5" customHeight="1" spans="1:3">
      <c r="A34" s="106" t="s">
        <v>125</v>
      </c>
      <c r="B34" s="86"/>
      <c r="C34" s="106"/>
    </row>
    <row r="35" ht="22.5" customHeight="1" spans="1:3">
      <c r="A35" s="106" t="s">
        <v>126</v>
      </c>
      <c r="B35" s="86"/>
      <c r="C35" s="106"/>
    </row>
    <row r="36" ht="22.5" customHeight="1" spans="1:3">
      <c r="A36" s="106" t="s">
        <v>127</v>
      </c>
      <c r="B36" s="86"/>
      <c r="C36" s="106"/>
    </row>
    <row r="37" ht="22.5" customHeight="1" spans="1:3">
      <c r="A37" s="106" t="s">
        <v>128</v>
      </c>
      <c r="B37" s="86"/>
      <c r="C37" s="106"/>
    </row>
    <row r="38" ht="22.5" customHeight="1" spans="1:3">
      <c r="A38" s="106" t="s">
        <v>129</v>
      </c>
      <c r="B38" s="86"/>
      <c r="C38" s="106"/>
    </row>
    <row r="39" ht="22.5" customHeight="1" spans="1:3">
      <c r="A39" s="106" t="s">
        <v>130</v>
      </c>
      <c r="B39" s="86"/>
      <c r="C39" s="106"/>
    </row>
    <row r="40" ht="22.5" customHeight="1" spans="1:3">
      <c r="A40" s="106" t="s">
        <v>131</v>
      </c>
      <c r="B40" s="86">
        <v>13.676712</v>
      </c>
      <c r="C40" s="106"/>
    </row>
    <row r="41" ht="22.5" customHeight="1" spans="1:3">
      <c r="A41" s="106" t="s">
        <v>132</v>
      </c>
      <c r="B41" s="86">
        <v>9.6</v>
      </c>
      <c r="C41" s="106"/>
    </row>
    <row r="42" ht="22.5" customHeight="1" spans="1:3">
      <c r="A42" s="106" t="s">
        <v>133</v>
      </c>
      <c r="B42" s="86"/>
      <c r="C42" s="106"/>
    </row>
    <row r="43" ht="22.5" customHeight="1" spans="1:3">
      <c r="A43" s="106" t="s">
        <v>134</v>
      </c>
      <c r="B43" s="86"/>
      <c r="C43" s="106"/>
    </row>
    <row r="44" ht="22.5" customHeight="1" spans="1:3">
      <c r="A44" s="107" t="s">
        <v>135</v>
      </c>
      <c r="B44" s="86">
        <v>3</v>
      </c>
      <c r="C44" s="106"/>
    </row>
    <row r="45" ht="22.5" customHeight="1" spans="1:3">
      <c r="A45" s="106" t="s">
        <v>136</v>
      </c>
      <c r="B45" s="86">
        <f>SUM(B46:B56)</f>
        <v>1.2384</v>
      </c>
      <c r="C45" s="106"/>
    </row>
    <row r="46" ht="22.5" customHeight="1" spans="1:3">
      <c r="A46" s="106" t="s">
        <v>137</v>
      </c>
      <c r="B46" s="86"/>
      <c r="C46" s="106"/>
    </row>
    <row r="47" ht="22.5" customHeight="1" spans="1:3">
      <c r="A47" s="106" t="s">
        <v>138</v>
      </c>
      <c r="B47" s="86"/>
      <c r="C47" s="106"/>
    </row>
    <row r="48" ht="22.5" customHeight="1" spans="1:3">
      <c r="A48" s="106" t="s">
        <v>139</v>
      </c>
      <c r="B48" s="86"/>
      <c r="C48" s="106"/>
    </row>
    <row r="49" ht="22.5" customHeight="1" spans="1:3">
      <c r="A49" s="106" t="s">
        <v>140</v>
      </c>
      <c r="B49" s="86"/>
      <c r="C49" s="106"/>
    </row>
    <row r="50" ht="22.5" customHeight="1" spans="1:3">
      <c r="A50" s="106" t="s">
        <v>141</v>
      </c>
      <c r="B50" s="86">
        <v>1.2384</v>
      </c>
      <c r="C50" s="106"/>
    </row>
    <row r="51" ht="22.5" customHeight="1" spans="1:3">
      <c r="A51" s="106" t="s">
        <v>142</v>
      </c>
      <c r="B51" s="86"/>
      <c r="C51" s="106"/>
    </row>
    <row r="52" ht="22.5" customHeight="1" spans="1:3">
      <c r="A52" s="106" t="s">
        <v>143</v>
      </c>
      <c r="B52" s="86"/>
      <c r="C52" s="106"/>
    </row>
    <row r="53" ht="22.5" customHeight="1" spans="1:3">
      <c r="A53" s="106" t="s">
        <v>144</v>
      </c>
      <c r="B53" s="86"/>
      <c r="C53" s="106"/>
    </row>
    <row r="54" ht="22.5" customHeight="1" spans="1:3">
      <c r="A54" s="106" t="s">
        <v>145</v>
      </c>
      <c r="B54" s="86"/>
      <c r="C54" s="106"/>
    </row>
    <row r="55" ht="22.5" customHeight="1" spans="1:3">
      <c r="A55" s="106" t="s">
        <v>146</v>
      </c>
      <c r="B55" s="86"/>
      <c r="C55" s="106"/>
    </row>
    <row r="56" ht="22.5" customHeight="1" spans="1:3">
      <c r="A56" s="106" t="s">
        <v>147</v>
      </c>
      <c r="B56" s="86"/>
      <c r="C56" s="106"/>
    </row>
    <row r="57" ht="22.5" customHeight="1" spans="1:3">
      <c r="A57" s="105" t="s">
        <v>91</v>
      </c>
      <c r="B57" s="86">
        <f>B45+B17+B5</f>
        <v>1148.603934</v>
      </c>
      <c r="C57" s="10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148</v>
      </c>
    </row>
    <row r="2" ht="19.5" customHeight="1" spans="1:2">
      <c r="A2" s="87"/>
      <c r="B2" s="88"/>
    </row>
    <row r="3" ht="30" customHeight="1" spans="1:2">
      <c r="A3" s="89" t="s">
        <v>149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88</v>
      </c>
    </row>
    <row r="6" ht="38.25" customHeight="1" spans="1:2">
      <c r="A6" s="93" t="s">
        <v>150</v>
      </c>
      <c r="B6" s="86">
        <v>10.6</v>
      </c>
    </row>
    <row r="7" ht="38.25" customHeight="1" spans="1:2">
      <c r="A7" s="94" t="s">
        <v>151</v>
      </c>
      <c r="B7" s="86"/>
    </row>
    <row r="8" ht="38.25" customHeight="1" spans="1:2">
      <c r="A8" s="94" t="s">
        <v>152</v>
      </c>
      <c r="B8" s="86"/>
    </row>
    <row r="9" ht="38.25" customHeight="1" spans="1:2">
      <c r="A9" s="95" t="s">
        <v>153</v>
      </c>
      <c r="B9" s="96">
        <v>10.6</v>
      </c>
    </row>
    <row r="10" ht="38.25" customHeight="1" spans="1:2">
      <c r="A10" s="97" t="s">
        <v>154</v>
      </c>
      <c r="B10" s="96">
        <v>10.6</v>
      </c>
    </row>
    <row r="11" ht="38.25" customHeight="1" spans="1:2">
      <c r="A11" s="98" t="s">
        <v>155</v>
      </c>
      <c r="B11" s="99"/>
    </row>
    <row r="12" ht="91.5" customHeight="1" spans="1:2">
      <c r="A12" s="100" t="s">
        <v>156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C7" sqref="C7:C10"/>
    </sheetView>
  </sheetViews>
  <sheetFormatPr defaultColWidth="6.875" defaultRowHeight="14.25" outlineLevelCol="6"/>
  <cols>
    <col min="1" max="1" width="38.7" style="62" customWidth="1"/>
    <col min="2" max="2" width="46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8" t="s">
        <v>157</v>
      </c>
      <c r="B1" s="49"/>
      <c r="C1" s="49"/>
      <c r="D1" s="49"/>
      <c r="E1" s="49"/>
      <c r="F1" s="69"/>
      <c r="G1" s="69"/>
    </row>
    <row r="2" ht="16.5" customHeight="1" spans="1:7">
      <c r="A2" s="49"/>
      <c r="B2" s="49"/>
      <c r="C2" s="49"/>
      <c r="D2" s="49"/>
      <c r="E2" s="49"/>
      <c r="F2" s="69"/>
      <c r="G2" s="69"/>
    </row>
    <row r="3" ht="29.25" customHeight="1" spans="1:7">
      <c r="A3" s="71" t="s">
        <v>158</v>
      </c>
      <c r="B3" s="71"/>
      <c r="C3" s="71"/>
      <c r="D3" s="82"/>
      <c r="E3" s="82"/>
      <c r="F3" s="82"/>
      <c r="G3" s="82"/>
    </row>
    <row r="4" ht="26.25" customHeight="1" spans="1:7">
      <c r="A4" s="72"/>
      <c r="B4" s="72"/>
      <c r="C4" s="83" t="s">
        <v>2</v>
      </c>
      <c r="D4" s="72"/>
      <c r="E4" s="72"/>
      <c r="F4" s="83"/>
      <c r="G4" s="83"/>
    </row>
    <row r="5" ht="29" customHeight="1" spans="1:3">
      <c r="A5" s="73" t="s">
        <v>40</v>
      </c>
      <c r="B5" s="73"/>
      <c r="C5" s="84" t="s">
        <v>159</v>
      </c>
    </row>
    <row r="6" ht="29" customHeight="1" spans="1:3">
      <c r="A6" s="73" t="s">
        <v>45</v>
      </c>
      <c r="B6" s="73" t="s">
        <v>46</v>
      </c>
      <c r="C6" s="84"/>
    </row>
    <row r="7" ht="29" customHeight="1" spans="1:3">
      <c r="A7" s="85" t="s">
        <v>59</v>
      </c>
      <c r="B7" s="79" t="s">
        <v>60</v>
      </c>
      <c r="C7" s="86">
        <v>5334.987884</v>
      </c>
    </row>
    <row r="8" ht="29" customHeight="1" spans="1:3">
      <c r="A8" s="85" t="s">
        <v>65</v>
      </c>
      <c r="B8" s="79" t="s">
        <v>66</v>
      </c>
      <c r="C8" s="86">
        <v>5334.987884</v>
      </c>
    </row>
    <row r="9" ht="29" customHeight="1" spans="1:3">
      <c r="A9" s="85" t="s">
        <v>67</v>
      </c>
      <c r="B9" s="79" t="s">
        <v>68</v>
      </c>
      <c r="C9" s="86">
        <v>5334.987884</v>
      </c>
    </row>
    <row r="10" ht="29" customHeight="1" spans="1:3">
      <c r="A10" s="77" t="s">
        <v>75</v>
      </c>
      <c r="B10" s="78"/>
      <c r="C10" s="86">
        <f>C9</f>
        <v>5334.987884</v>
      </c>
    </row>
  </sheetData>
  <mergeCells count="5">
    <mergeCell ref="A3:C3"/>
    <mergeCell ref="F4:G4"/>
    <mergeCell ref="A5:B5"/>
    <mergeCell ref="A10:B10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C7" sqref="C7:K10"/>
    </sheetView>
  </sheetViews>
  <sheetFormatPr defaultColWidth="6.875" defaultRowHeight="11.25"/>
  <cols>
    <col min="1" max="1" width="18.125" style="62" customWidth="1"/>
    <col min="2" max="2" width="46" style="62" customWidth="1"/>
    <col min="3" max="11" width="9.875" style="62" customWidth="1"/>
    <col min="12" max="16384" width="6.875" style="62"/>
  </cols>
  <sheetData>
    <row r="1" ht="16.5" customHeight="1" spans="1:11">
      <c r="A1" s="48" t="s">
        <v>160</v>
      </c>
      <c r="B1" s="49"/>
      <c r="C1" s="49"/>
      <c r="D1" s="49"/>
      <c r="E1" s="49"/>
      <c r="F1" s="49"/>
      <c r="G1" s="49"/>
      <c r="H1" s="49"/>
      <c r="I1" s="49"/>
      <c r="J1" s="69"/>
      <c r="K1" s="69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69"/>
      <c r="K2" s="69"/>
    </row>
    <row r="3" ht="29.25" customHeight="1" spans="1:11">
      <c r="A3" s="71" t="s">
        <v>161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87</v>
      </c>
      <c r="D5" s="73"/>
      <c r="E5" s="73"/>
      <c r="F5" s="73" t="s">
        <v>88</v>
      </c>
      <c r="G5" s="73"/>
      <c r="H5" s="73"/>
      <c r="I5" s="73" t="s">
        <v>162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90</v>
      </c>
      <c r="D6" s="73" t="s">
        <v>78</v>
      </c>
      <c r="E6" s="73" t="s">
        <v>79</v>
      </c>
      <c r="F6" s="73" t="s">
        <v>90</v>
      </c>
      <c r="G6" s="73" t="s">
        <v>78</v>
      </c>
      <c r="H6" s="73" t="s">
        <v>79</v>
      </c>
      <c r="I6" s="73" t="s">
        <v>90</v>
      </c>
      <c r="J6" s="73" t="s">
        <v>78</v>
      </c>
      <c r="K6" s="73" t="s">
        <v>79</v>
      </c>
    </row>
    <row r="7" s="70" customFormat="1" ht="30" customHeight="1" spans="1:11">
      <c r="A7" s="74" t="s">
        <v>59</v>
      </c>
      <c r="B7" s="75" t="s">
        <v>60</v>
      </c>
      <c r="C7" s="76">
        <v>4497.7</v>
      </c>
      <c r="D7" s="76"/>
      <c r="E7" s="76">
        <v>4497.7</v>
      </c>
      <c r="F7" s="76">
        <v>5334.987884</v>
      </c>
      <c r="G7" s="76"/>
      <c r="H7" s="76">
        <v>5334.987884</v>
      </c>
      <c r="I7" s="81">
        <f>(F7-C7)/C7</f>
        <v>0.186159122218023</v>
      </c>
      <c r="J7" s="81"/>
      <c r="K7" s="81">
        <f>(H7-E7)/E7</f>
        <v>0.186159122218023</v>
      </c>
    </row>
    <row r="8" s="70" customFormat="1" ht="30" customHeight="1" spans="1:11">
      <c r="A8" s="74" t="s">
        <v>65</v>
      </c>
      <c r="B8" s="75" t="s">
        <v>66</v>
      </c>
      <c r="C8" s="76">
        <v>4497.7</v>
      </c>
      <c r="D8" s="76"/>
      <c r="E8" s="76">
        <v>4497.7</v>
      </c>
      <c r="F8" s="76">
        <v>5334.987884</v>
      </c>
      <c r="G8" s="76"/>
      <c r="H8" s="76">
        <v>5334.987884</v>
      </c>
      <c r="I8" s="81">
        <f>(F8-C8)/C8</f>
        <v>0.186159122218023</v>
      </c>
      <c r="J8" s="81"/>
      <c r="K8" s="81">
        <f>(H8-E8)/E8</f>
        <v>0.186159122218023</v>
      </c>
    </row>
    <row r="9" s="70" customFormat="1" ht="30" customHeight="1" spans="1:11">
      <c r="A9" s="74" t="s">
        <v>67</v>
      </c>
      <c r="B9" s="75" t="s">
        <v>68</v>
      </c>
      <c r="C9" s="76">
        <v>4497.7</v>
      </c>
      <c r="D9" s="76"/>
      <c r="E9" s="76">
        <v>4497.7</v>
      </c>
      <c r="F9" s="76">
        <v>5334.987884</v>
      </c>
      <c r="G9" s="76"/>
      <c r="H9" s="76">
        <v>5334.987884</v>
      </c>
      <c r="I9" s="81">
        <f>(F9-C9)/C9</f>
        <v>0.186159122218023</v>
      </c>
      <c r="J9" s="81"/>
      <c r="K9" s="81">
        <f>(H9-E9)/E9</f>
        <v>0.186159122218023</v>
      </c>
    </row>
    <row r="10" ht="30" customHeight="1" spans="1:11">
      <c r="A10" s="77" t="s">
        <v>75</v>
      </c>
      <c r="B10" s="78"/>
      <c r="C10" s="76">
        <v>4497.7</v>
      </c>
      <c r="D10" s="79"/>
      <c r="E10" s="76">
        <v>4497.7</v>
      </c>
      <c r="F10" s="76">
        <v>5334.987884</v>
      </c>
      <c r="G10" s="76"/>
      <c r="H10" s="76">
        <v>5334.987884</v>
      </c>
      <c r="I10" s="81">
        <f>(F10-C10)/C10</f>
        <v>0.186159122218023</v>
      </c>
      <c r="J10" s="81"/>
      <c r="K10" s="81">
        <f>(H10-E10)/E10</f>
        <v>0.186159122218023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11296</cp:lastModifiedBy>
  <dcterms:created xsi:type="dcterms:W3CDTF">1996-12-17T01:32:00Z</dcterms:created>
  <cp:lastPrinted>2019-03-08T08:00:00Z</cp:lastPrinted>
  <dcterms:modified xsi:type="dcterms:W3CDTF">2022-04-13T08:11:46Z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