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880" firstSheet="4" activeTab="5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'!$A$1:$C$22</definedName>
  </definedNames>
  <calcPr calcId="144525"/>
</workbook>
</file>

<file path=xl/sharedStrings.xml><?xml version="1.0" encoding="utf-8"?>
<sst xmlns="http://schemas.openxmlformats.org/spreadsheetml/2006/main" count="345" uniqueCount="195">
  <si>
    <t>表1</t>
  </si>
  <si>
    <t>孝义市殡仪服务中心2022年部门收支总表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</si>
  <si>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</si>
  <si>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</si>
  <si>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</si>
  <si>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</si>
  <si>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</si>
  <si>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</si>
  <si>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</si>
  <si>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</si>
  <si>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</si>
  <si>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</si>
  <si>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</si>
  <si>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</si>
  <si>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</si>
  <si>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</si>
  <si>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</si>
  <si>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</si>
  <si>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</si>
  <si>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</si>
  <si>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</si>
  <si>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</si>
  <si>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</si>
  <si>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</si>
  <si>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</si>
  <si>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</si>
  <si>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</si>
  <si>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</si>
  <si>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</si>
  <si>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</si>
  <si>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</si>
  <si>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</si>
  <si>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</si>
  <si>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</si>
  <si>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</si>
  <si>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</si>
  <si>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</si>
  <si>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</si>
  <si>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</si>
  <si>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孝义市殡仪服务中心2022年部门收入总表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</si>
  <si>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</si>
  <si>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</si>
  <si>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</si>
  <si>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</si>
  <si>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</si>
  <si>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</si>
  <si>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</si>
  <si>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</si>
  <si>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20810</t>
  </si>
  <si>
    <t xml:space="preserve">    社会福利</t>
  </si>
  <si>
    <t xml:space="preserve">    2081004</t>
  </si>
  <si>
    <t xml:space="preserve">        殡葬</t>
  </si>
  <si>
    <t xml:space="preserve">  20805</t>
  </si>
  <si>
    <t xml:space="preserve">    行政事业单位离退休</t>
  </si>
  <si>
    <t xml:space="preserve">    2080505</t>
  </si>
  <si>
    <t xml:space="preserve">        机关事业单位基本养老保险缴费支出</t>
  </si>
  <si>
    <t xml:space="preserve">住房保障支出  </t>
  </si>
  <si>
    <t xml:space="preserve">  22102</t>
  </si>
  <si>
    <t xml:space="preserve">    住房改革支出</t>
  </si>
  <si>
    <t xml:space="preserve">    2210201</t>
  </si>
  <si>
    <t xml:space="preserve">        住房公积金</t>
  </si>
  <si>
    <t>210</t>
  </si>
  <si>
    <t>卫生健康支出</t>
  </si>
  <si>
    <t xml:space="preserve">  21011</t>
  </si>
  <si>
    <t xml:space="preserve">    行政事业单位医疗</t>
  </si>
  <si>
    <t xml:space="preserve">    2101102</t>
  </si>
  <si>
    <t xml:space="preserve">        事业单位医疗</t>
  </si>
  <si>
    <t>合      计</t>
  </si>
  <si>
    <t>表3</t>
  </si>
  <si>
    <t>孝义市殡仪服务中心2022年部门支出总表</t>
  </si>
  <si>
    <t>基本支出</t>
  </si>
  <si>
    <t>项目支出</t>
  </si>
  <si>
    <t>表4</t>
  </si>
  <si>
    <t>孝义市殡仪服务中心2022年财政拨款收支总表</t>
  </si>
  <si>
    <t>小计</t>
  </si>
  <si>
    <t>政府性基金预算</t>
  </si>
  <si>
    <t>十五、资源勘探信息等支出</t>
  </si>
  <si>
    <t>表5</t>
  </si>
  <si>
    <t>孝义市殡仪服务中心2022年一般公共预算支出表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</si>
  <si>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</si>
  <si>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</si>
  <si>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</si>
  <si>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</si>
  <si>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</si>
  <si>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</si>
  <si>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孝义市殡仪服务中心2022年一般公共预算基本支出经济科目表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</si>
  <si>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</si>
  <si>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</si>
  <si>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</si>
  <si>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</si>
  <si>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</si>
  <si>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</si>
  <si>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</si>
  <si>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</si>
  <si>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</si>
  <si>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</si>
  <si>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</si>
  <si>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</si>
  <si>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</si>
  <si>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</si>
  <si>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</si>
  <si>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</si>
  <si>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</si>
  <si>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</si>
  <si>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</si>
  <si>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</si>
  <si>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</si>
  <si>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</si>
  <si>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</si>
  <si>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</si>
  <si>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</si>
  <si>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</si>
  <si>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</si>
  <si>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</si>
  <si>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</si>
  <si>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</si>
  <si>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</si>
  <si>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</si>
  <si>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</si>
  <si>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</si>
  <si>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</si>
  <si>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</si>
  <si>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</si>
  <si>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</si>
  <si>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</si>
  <si>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</si>
  <si>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</si>
  <si>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</si>
  <si>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</si>
  <si>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</si>
  <si>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</si>
  <si>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</si>
  <si>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</si>
  <si>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</si>
  <si>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</si>
  <si>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</si>
  <si>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</si>
  <si>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</si>
  <si>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</si>
  <si>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</si>
  <si>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</si>
  <si>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孝义市殡仪服务中心2022年一般公共预算“三公”经费支出情况统计表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</si>
  <si>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</si>
  <si>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</si>
  <si>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</si>
  <si>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</si>
  <si>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</si>
  <si>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</si>
  <si>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</si>
  <si>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</si>
  <si>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孝义市殡仪服务中心2022年政府性基金预算收入表</t>
  </si>
  <si>
    <t>政府性基金预算收入</t>
  </si>
  <si>
    <t>表9</t>
  </si>
  <si>
    <t>孝义市殡仪服务中心2022年政府性基金预算支出表</t>
  </si>
  <si>
    <t>2022年预算比2021年预算数增减</t>
  </si>
  <si>
    <t>表10</t>
  </si>
  <si>
    <t>孝义市殡仪服务中心2022年国有资本经营预算收支预算表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</si>
  <si>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</si>
  <si>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</si>
  <si>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</si>
  <si>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</si>
  <si>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孝义市殡仪服务中心2022年一般公共预算重点项目绩效目标表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</si>
  <si>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</si>
  <si>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</si>
  <si>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</si>
  <si>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</si>
  <si>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</si>
  <si>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</si>
  <si>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</si>
  <si>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</si>
  <si>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</si>
  <si>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</si>
  <si>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</si>
  <si>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孝义市殡仪服务中心2022年政府采购预算表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</si>
  <si>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</si>
  <si>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</si>
  <si>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</si>
  <si>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</si>
  <si>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</si>
  <si>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</si>
  <si>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</si>
  <si>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</si>
  <si>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</si>
  <si>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</si>
  <si>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</si>
  <si>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</si>
  <si>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</si>
  <si>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</si>
  <si>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</si>
  <si>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</si>
  <si>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孝义市×××（单位全称）2022年政府购买服务支出预算表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</si>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</sst>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9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2" fillId="26" borderId="18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 applyProtection="0"/>
  </cellStyleXfs>
  <cellXfs count="15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vertical="center"/>
      <protection locked="0"/>
    </xf>
    <xf numFmtId="178" fontId="4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4" fillId="0" borderId="2" xfId="0" applyNumberFormat="1" applyFont="1" applyBorder="1" applyAlignment="1" applyProtection="1">
      <alignment vertical="center" shrinkToFit="1"/>
      <protection locked="0"/>
    </xf>
    <xf numFmtId="178" fontId="4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 shrinkToFit="1"/>
    </xf>
    <xf numFmtId="176" fontId="0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shrinkToFit="1"/>
    </xf>
    <xf numFmtId="0" fontId="5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center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vertical="center" shrinkToFit="1"/>
    </xf>
    <xf numFmtId="49" fontId="0" fillId="0" borderId="7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Protection="1"/>
    <xf numFmtId="176" fontId="0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176" fontId="13" fillId="0" borderId="0" xfId="0" applyNumberFormat="1" applyFont="1" applyAlignment="1" applyProtection="1">
      <alignment horizontal="right" vertical="center"/>
    </xf>
    <xf numFmtId="176" fontId="14" fillId="0" borderId="0" xfId="0" applyNumberFormat="1" applyFont="1" applyAlignment="1" applyProtection="1">
      <alignment vertical="center"/>
    </xf>
    <xf numFmtId="176" fontId="6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0" workbookViewId="0">
      <selection activeCell="H25" sqref="H25"/>
    </sheetView>
  </sheetViews>
  <sheetFormatPr defaultColWidth="6.875" defaultRowHeight="11.25" outlineLevelCol="7"/>
  <cols>
    <col min="1" max="1" width="33" style="59" customWidth="1"/>
    <col min="2" max="4" width="9.25" style="137" customWidth="1"/>
    <col min="5" max="5" width="34.125" style="59" customWidth="1"/>
    <col min="6" max="8" width="10.25" style="137" customWidth="1"/>
    <col min="9" max="16384" width="6.875" style="59"/>
  </cols>
  <sheetData>
    <row r="1" ht="16.5" customHeight="1" spans="1:8">
      <c r="A1" s="69" t="s">
        <v>0</v>
      </c>
      <c r="B1" s="138"/>
      <c r="C1" s="138"/>
      <c r="D1" s="139"/>
      <c r="E1" s="114"/>
      <c r="F1" s="139"/>
      <c r="G1" s="139"/>
      <c r="H1" s="140"/>
    </row>
    <row r="2" ht="18.75" customHeight="1" spans="1:8">
      <c r="A2" s="116"/>
      <c r="B2" s="141"/>
      <c r="C2" s="141"/>
      <c r="D2" s="139"/>
      <c r="E2" s="114"/>
      <c r="F2" s="139"/>
      <c r="G2" s="139"/>
      <c r="H2" s="140"/>
    </row>
    <row r="3" ht="21" customHeight="1" spans="1:8">
      <c r="A3" s="85" t="s">
        <v>1</v>
      </c>
      <c r="B3" s="142"/>
      <c r="C3" s="142"/>
      <c r="D3" s="142"/>
      <c r="E3" s="85"/>
      <c r="F3" s="142"/>
      <c r="G3" s="142"/>
      <c r="H3" s="142"/>
    </row>
    <row r="4" ht="14.25" customHeight="1" spans="1:8">
      <c r="A4" s="118"/>
      <c r="B4" s="143"/>
      <c r="C4" s="143"/>
      <c r="D4" s="143"/>
      <c r="E4" s="118"/>
      <c r="F4" s="143"/>
      <c r="G4" s="143"/>
      <c r="H4" s="144" t="s">
        <v>2</v>
      </c>
    </row>
    <row r="5" ht="24" customHeight="1" spans="1:8">
      <c r="A5" s="153" t="s">
        <v>3</v>
      </c>
      <c r="B5" s="145"/>
      <c r="C5" s="145"/>
      <c r="D5" s="145"/>
      <c r="E5" s="153" t="s">
        <v>4</v>
      </c>
      <c r="F5" s="145"/>
      <c r="G5" s="145"/>
      <c r="H5" s="145"/>
    </row>
    <row r="6" ht="24" customHeight="1" spans="1:8">
      <c r="A6" s="154" t="s">
        <v>5</v>
      </c>
      <c r="B6" s="146" t="s">
        <v>6</v>
      </c>
      <c r="C6" s="147"/>
      <c r="D6" s="148"/>
      <c r="E6" s="132" t="s">
        <v>7</v>
      </c>
      <c r="F6" s="146" t="s">
        <v>6</v>
      </c>
      <c r="G6" s="147"/>
      <c r="H6" s="148"/>
    </row>
    <row r="7" ht="48.75" customHeight="1" spans="1:8">
      <c r="A7" s="124"/>
      <c r="B7" s="149" t="s">
        <v>8</v>
      </c>
      <c r="C7" s="149" t="s">
        <v>9</v>
      </c>
      <c r="D7" s="149" t="s">
        <v>10</v>
      </c>
      <c r="E7" s="133"/>
      <c r="F7" s="149" t="s">
        <v>8</v>
      </c>
      <c r="G7" s="149" t="s">
        <v>9</v>
      </c>
      <c r="H7" s="149" t="s">
        <v>10</v>
      </c>
    </row>
    <row r="8" ht="24" customHeight="1" spans="1:8">
      <c r="A8" s="74" t="s">
        <v>11</v>
      </c>
      <c r="B8" s="108">
        <v>177.96</v>
      </c>
      <c r="C8" s="108">
        <v>193.29</v>
      </c>
      <c r="D8" s="120">
        <f>(C8-B8)/B8%</f>
        <v>8.61429534726904</v>
      </c>
      <c r="E8" s="72" t="s">
        <v>12</v>
      </c>
      <c r="F8" s="105"/>
      <c r="G8" s="105"/>
      <c r="H8" s="120"/>
    </row>
    <row r="9" ht="24" customHeight="1" spans="1:8">
      <c r="A9" s="74" t="s">
        <v>13</v>
      </c>
      <c r="B9" s="108"/>
      <c r="C9" s="108"/>
      <c r="D9" s="120"/>
      <c r="E9" s="72" t="s">
        <v>14</v>
      </c>
      <c r="F9" s="105"/>
      <c r="G9" s="105"/>
      <c r="H9" s="120"/>
    </row>
    <row r="10" ht="24" customHeight="1" spans="1:8">
      <c r="A10" s="74" t="s">
        <v>15</v>
      </c>
      <c r="B10" s="108"/>
      <c r="C10" s="108"/>
      <c r="D10" s="108"/>
      <c r="E10" s="72" t="s">
        <v>16</v>
      </c>
      <c r="F10" s="105"/>
      <c r="G10" s="105"/>
      <c r="H10" s="120"/>
    </row>
    <row r="11" ht="24" customHeight="1" spans="1:8">
      <c r="A11" s="74" t="s">
        <v>17</v>
      </c>
      <c r="B11" s="108"/>
      <c r="C11" s="108"/>
      <c r="D11" s="108"/>
      <c r="E11" s="74" t="s">
        <v>18</v>
      </c>
      <c r="F11" s="108"/>
      <c r="G11" s="108"/>
      <c r="H11" s="120"/>
    </row>
    <row r="12" ht="24" customHeight="1" spans="1:8">
      <c r="A12" s="74"/>
      <c r="B12" s="108"/>
      <c r="C12" s="108"/>
      <c r="D12" s="108"/>
      <c r="E12" s="72" t="s">
        <v>19</v>
      </c>
      <c r="F12" s="105"/>
      <c r="G12" s="105"/>
      <c r="H12" s="120"/>
    </row>
    <row r="13" ht="24" customHeight="1" spans="1:8">
      <c r="A13" s="74"/>
      <c r="B13" s="108"/>
      <c r="C13" s="108"/>
      <c r="D13" s="108"/>
      <c r="E13" s="72" t="s">
        <v>20</v>
      </c>
      <c r="F13" s="105"/>
      <c r="G13" s="105"/>
      <c r="H13" s="120"/>
    </row>
    <row r="14" ht="24" customHeight="1" spans="1:8">
      <c r="A14" s="74"/>
      <c r="B14" s="108"/>
      <c r="C14" s="108"/>
      <c r="D14" s="108"/>
      <c r="E14" s="74" t="s">
        <v>21</v>
      </c>
      <c r="F14" s="108"/>
      <c r="G14" s="108"/>
      <c r="H14" s="108"/>
    </row>
    <row r="15" ht="24" customHeight="1" spans="1:8">
      <c r="A15" s="74"/>
      <c r="B15" s="108"/>
      <c r="C15" s="108"/>
      <c r="D15" s="108"/>
      <c r="E15" s="74" t="s">
        <v>22</v>
      </c>
      <c r="F15" s="150">
        <v>174.14</v>
      </c>
      <c r="G15" s="150">
        <f>C8-G16-G25</f>
        <v>188.72</v>
      </c>
      <c r="H15" s="108">
        <f>(G15-F15)/F15%</f>
        <v>8.37257379120247</v>
      </c>
    </row>
    <row r="16" ht="24" customHeight="1" spans="1:8">
      <c r="A16" s="74"/>
      <c r="B16" s="108"/>
      <c r="C16" s="108"/>
      <c r="D16" s="108"/>
      <c r="E16" s="72" t="s">
        <v>23</v>
      </c>
      <c r="F16" s="151">
        <v>1.34</v>
      </c>
      <c r="G16" s="151">
        <v>1.36</v>
      </c>
      <c r="H16" s="108">
        <f>(G16-F16)/F16%</f>
        <v>1.49253731343284</v>
      </c>
    </row>
    <row r="17" ht="24" customHeight="1" spans="1:8">
      <c r="A17" s="74"/>
      <c r="B17" s="108"/>
      <c r="C17" s="108"/>
      <c r="D17" s="108"/>
      <c r="E17" s="72" t="s">
        <v>24</v>
      </c>
      <c r="F17" s="151"/>
      <c r="G17" s="151"/>
      <c r="H17" s="108"/>
    </row>
    <row r="18" ht="24" customHeight="1" spans="1:8">
      <c r="A18" s="74"/>
      <c r="B18" s="108"/>
      <c r="C18" s="108"/>
      <c r="D18" s="108"/>
      <c r="E18" s="74" t="s">
        <v>25</v>
      </c>
      <c r="F18" s="150"/>
      <c r="G18" s="150"/>
      <c r="H18" s="108"/>
    </row>
    <row r="19" ht="24" customHeight="1" spans="1:8">
      <c r="A19" s="74"/>
      <c r="B19" s="108"/>
      <c r="C19" s="108"/>
      <c r="D19" s="108"/>
      <c r="E19" s="74" t="s">
        <v>26</v>
      </c>
      <c r="F19" s="108"/>
      <c r="G19" s="108"/>
      <c r="H19" s="108"/>
    </row>
    <row r="20" ht="24" customHeight="1" spans="1:8">
      <c r="A20" s="74"/>
      <c r="B20" s="108"/>
      <c r="C20" s="108"/>
      <c r="D20" s="108"/>
      <c r="E20" s="74" t="s">
        <v>27</v>
      </c>
      <c r="F20" s="108"/>
      <c r="G20" s="108"/>
      <c r="H20" s="108"/>
    </row>
    <row r="21" ht="24" customHeight="1" spans="1:8">
      <c r="A21" s="74"/>
      <c r="B21" s="108"/>
      <c r="C21" s="108"/>
      <c r="D21" s="108"/>
      <c r="E21" s="74" t="s">
        <v>28</v>
      </c>
      <c r="F21" s="108"/>
      <c r="G21" s="108"/>
      <c r="H21" s="108"/>
    </row>
    <row r="22" ht="24" customHeight="1" spans="1:8">
      <c r="A22" s="74"/>
      <c r="B22" s="108"/>
      <c r="C22" s="108"/>
      <c r="D22" s="108"/>
      <c r="E22" s="74" t="s">
        <v>29</v>
      </c>
      <c r="F22" s="108"/>
      <c r="G22" s="108"/>
      <c r="H22" s="108"/>
    </row>
    <row r="23" ht="24" customHeight="1" spans="1:8">
      <c r="A23" s="74"/>
      <c r="B23" s="108"/>
      <c r="C23" s="108"/>
      <c r="D23" s="108"/>
      <c r="E23" s="74" t="s">
        <v>30</v>
      </c>
      <c r="F23" s="108"/>
      <c r="G23" s="108"/>
      <c r="H23" s="108"/>
    </row>
    <row r="24" ht="24" customHeight="1" spans="1:8">
      <c r="A24" s="74"/>
      <c r="B24" s="108"/>
      <c r="C24" s="108"/>
      <c r="D24" s="108"/>
      <c r="E24" s="74" t="s">
        <v>31</v>
      </c>
      <c r="F24" s="108"/>
      <c r="G24" s="108"/>
      <c r="H24" s="108"/>
    </row>
    <row r="25" ht="24" customHeight="1" spans="1:8">
      <c r="A25" s="74"/>
      <c r="B25" s="108"/>
      <c r="C25" s="108"/>
      <c r="D25" s="108"/>
      <c r="E25" s="74" t="s">
        <v>32</v>
      </c>
      <c r="F25" s="108">
        <v>2.48</v>
      </c>
      <c r="G25" s="108">
        <v>3.21</v>
      </c>
      <c r="H25" s="108">
        <f>(G25-F25)/F25%</f>
        <v>29.4354838709677</v>
      </c>
    </row>
    <row r="26" ht="24" customHeight="1" spans="1:8">
      <c r="A26" s="74"/>
      <c r="B26" s="108"/>
      <c r="C26" s="108"/>
      <c r="D26" s="108"/>
      <c r="E26" s="74" t="s">
        <v>33</v>
      </c>
      <c r="F26" s="108"/>
      <c r="G26" s="108"/>
      <c r="H26" s="108"/>
    </row>
    <row r="27" ht="24" customHeight="1" spans="1:8">
      <c r="A27" s="74"/>
      <c r="B27" s="108"/>
      <c r="C27" s="108"/>
      <c r="D27" s="108"/>
      <c r="E27" s="74" t="s">
        <v>34</v>
      </c>
      <c r="F27" s="108"/>
      <c r="G27" s="108"/>
      <c r="H27" s="108"/>
    </row>
    <row r="28" ht="24" customHeight="1" spans="1:8">
      <c r="A28" s="74"/>
      <c r="B28" s="108"/>
      <c r="C28" s="108"/>
      <c r="D28" s="108"/>
      <c r="E28" s="74" t="s">
        <v>35</v>
      </c>
      <c r="F28" s="152"/>
      <c r="G28" s="152"/>
      <c r="H28" s="108"/>
    </row>
    <row r="29" ht="24" customHeight="1" spans="1:8">
      <c r="A29" s="70" t="s">
        <v>36</v>
      </c>
      <c r="B29" s="145">
        <f>SUM(B8:B28)</f>
        <v>177.96</v>
      </c>
      <c r="C29" s="145">
        <f>SUM(C8:C28)</f>
        <v>193.29</v>
      </c>
      <c r="D29" s="145">
        <f>SUM(D8:D28)</f>
        <v>8.61429534726904</v>
      </c>
      <c r="E29" s="70" t="s">
        <v>37</v>
      </c>
      <c r="F29" s="145">
        <f>SUM(F8:F28)</f>
        <v>177.96</v>
      </c>
      <c r="G29" s="145">
        <f>SUM(G8:G28)</f>
        <v>193.29</v>
      </c>
      <c r="H29" s="145">
        <f>SUM(H8:H28)</f>
        <v>39.3005949756031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7" sqref="D7"/>
    </sheetView>
  </sheetViews>
  <sheetFormatPr defaultColWidth="6.875" defaultRowHeight="11.25" outlineLevelCol="6"/>
  <cols>
    <col min="1" max="1" width="20.625" style="59" customWidth="1"/>
    <col min="2" max="2" width="29.5" style="127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128"/>
      <c r="C1" s="45"/>
      <c r="D1" s="66"/>
      <c r="E1" s="66"/>
      <c r="F1" s="66"/>
      <c r="G1" s="66"/>
    </row>
    <row r="2" ht="29.25" customHeight="1" spans="1:7">
      <c r="A2" s="68" t="s">
        <v>39</v>
      </c>
      <c r="B2" s="129"/>
      <c r="C2" s="68"/>
      <c r="D2" s="68"/>
      <c r="E2" s="68"/>
      <c r="F2" s="68"/>
      <c r="G2" s="68"/>
    </row>
    <row r="3" ht="26.25" customHeight="1" spans="1:7">
      <c r="A3" s="69"/>
      <c r="B3" s="130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131"/>
      <c r="C4" s="132" t="s">
        <v>36</v>
      </c>
      <c r="D4" s="82" t="s">
        <v>41</v>
      </c>
      <c r="E4" s="82" t="s">
        <v>42</v>
      </c>
      <c r="F4" s="82" t="s">
        <v>43</v>
      </c>
      <c r="G4" s="132" t="s">
        <v>44</v>
      </c>
    </row>
    <row r="5" s="67" customFormat="1" ht="47.25" customHeight="1" spans="1:7">
      <c r="A5" s="70" t="s">
        <v>45</v>
      </c>
      <c r="B5" s="131" t="s">
        <v>46</v>
      </c>
      <c r="C5" s="133"/>
      <c r="D5" s="82"/>
      <c r="E5" s="82"/>
      <c r="F5" s="82"/>
      <c r="G5" s="133"/>
    </row>
    <row r="6" s="67" customFormat="1" ht="25.5" customHeight="1" spans="1:7">
      <c r="A6" s="71">
        <v>208</v>
      </c>
      <c r="B6" s="134" t="s">
        <v>47</v>
      </c>
      <c r="C6" s="105">
        <f>D6+E6+F6+G6</f>
        <v>188.72</v>
      </c>
      <c r="D6" s="120">
        <f>D7+D9</f>
        <v>188.72</v>
      </c>
      <c r="E6" s="120"/>
      <c r="F6" s="120"/>
      <c r="G6" s="120"/>
    </row>
    <row r="7" s="67" customFormat="1" ht="25.5" customHeight="1" spans="1:7">
      <c r="A7" s="71" t="s">
        <v>48</v>
      </c>
      <c r="B7" s="134" t="s">
        <v>49</v>
      </c>
      <c r="C7" s="105">
        <f t="shared" ref="C7:C17" si="0">D7+E7+F7+G7</f>
        <v>188.72</v>
      </c>
      <c r="D7" s="120">
        <f>D8+D9+D10</f>
        <v>188.72</v>
      </c>
      <c r="E7" s="120"/>
      <c r="F7" s="120"/>
      <c r="G7" s="120"/>
    </row>
    <row r="8" s="67" customFormat="1" ht="25.5" customHeight="1" spans="1:7">
      <c r="A8" s="71" t="s">
        <v>50</v>
      </c>
      <c r="B8" s="134" t="s">
        <v>51</v>
      </c>
      <c r="C8" s="105">
        <f t="shared" si="0"/>
        <v>185.38</v>
      </c>
      <c r="D8" s="120">
        <f>193.29-7.91</f>
        <v>185.38</v>
      </c>
      <c r="E8" s="120"/>
      <c r="F8" s="120"/>
      <c r="G8" s="120"/>
    </row>
    <row r="9" s="67" customFormat="1" ht="25.5" customHeight="1" spans="1:7">
      <c r="A9" s="71" t="s">
        <v>52</v>
      </c>
      <c r="B9" s="134" t="s">
        <v>53</v>
      </c>
      <c r="C9" s="105">
        <f t="shared" si="0"/>
        <v>0</v>
      </c>
      <c r="D9" s="120"/>
      <c r="E9" s="120"/>
      <c r="F9" s="120"/>
      <c r="G9" s="120"/>
    </row>
    <row r="10" s="67" customFormat="1" ht="25.5" customHeight="1" spans="1:7">
      <c r="A10" s="71" t="s">
        <v>54</v>
      </c>
      <c r="B10" s="134" t="s">
        <v>55</v>
      </c>
      <c r="C10" s="105">
        <f t="shared" si="0"/>
        <v>3.34</v>
      </c>
      <c r="D10" s="120">
        <v>3.34</v>
      </c>
      <c r="E10" s="120"/>
      <c r="F10" s="120"/>
      <c r="G10" s="120"/>
    </row>
    <row r="11" customFormat="1" ht="25.5" customHeight="1" spans="1:7">
      <c r="A11" s="71">
        <v>221</v>
      </c>
      <c r="B11" s="125" t="s">
        <v>56</v>
      </c>
      <c r="C11" s="105">
        <f t="shared" si="0"/>
        <v>3.21</v>
      </c>
      <c r="D11" s="126">
        <f>D12</f>
        <v>3.21</v>
      </c>
      <c r="E11" s="126"/>
      <c r="F11" s="126"/>
      <c r="G11" s="126"/>
    </row>
    <row r="12" customFormat="1" ht="25.5" customHeight="1" spans="1:7">
      <c r="A12" s="71" t="s">
        <v>57</v>
      </c>
      <c r="B12" s="135" t="s">
        <v>58</v>
      </c>
      <c r="C12" s="105">
        <f t="shared" si="0"/>
        <v>3.21</v>
      </c>
      <c r="D12" s="108">
        <f>D13</f>
        <v>3.21</v>
      </c>
      <c r="E12" s="108"/>
      <c r="F12" s="108"/>
      <c r="G12" s="108"/>
    </row>
    <row r="13" customFormat="1" ht="25.5" customHeight="1" spans="1:7">
      <c r="A13" s="71" t="s">
        <v>59</v>
      </c>
      <c r="B13" s="134" t="s">
        <v>60</v>
      </c>
      <c r="C13" s="105">
        <f t="shared" ref="C13:C18" si="1">D13+E13+F13+G13</f>
        <v>3.21</v>
      </c>
      <c r="D13" s="108">
        <v>3.21</v>
      </c>
      <c r="E13" s="108"/>
      <c r="F13" s="108"/>
      <c r="G13" s="108"/>
    </row>
    <row r="14" customFormat="1" ht="25.5" customHeight="1" spans="1:7">
      <c r="A14" s="71" t="s">
        <v>61</v>
      </c>
      <c r="B14" s="135" t="s">
        <v>62</v>
      </c>
      <c r="C14" s="105">
        <f t="shared" si="1"/>
        <v>1.36</v>
      </c>
      <c r="D14" s="108">
        <f>D15</f>
        <v>1.36</v>
      </c>
      <c r="E14" s="108"/>
      <c r="F14" s="108"/>
      <c r="G14" s="108"/>
    </row>
    <row r="15" customFormat="1" ht="25.5" customHeight="1" spans="1:7">
      <c r="A15" s="71" t="s">
        <v>63</v>
      </c>
      <c r="B15" s="134" t="s">
        <v>64</v>
      </c>
      <c r="C15" s="105">
        <f t="shared" si="1"/>
        <v>1.36</v>
      </c>
      <c r="D15" s="108">
        <f>D16</f>
        <v>1.36</v>
      </c>
      <c r="E15" s="108"/>
      <c r="F15" s="108"/>
      <c r="G15" s="108"/>
    </row>
    <row r="16" ht="25.5" customHeight="1" spans="1:7">
      <c r="A16" s="71" t="s">
        <v>65</v>
      </c>
      <c r="B16" s="134" t="s">
        <v>66</v>
      </c>
      <c r="C16" s="105">
        <f t="shared" si="1"/>
        <v>1.36</v>
      </c>
      <c r="D16" s="108">
        <v>1.36</v>
      </c>
      <c r="E16" s="108"/>
      <c r="F16" s="108"/>
      <c r="G16" s="108"/>
    </row>
    <row r="17" ht="25.5" customHeight="1" spans="1:7">
      <c r="A17" s="71"/>
      <c r="B17" s="134"/>
      <c r="C17" s="105">
        <f t="shared" si="1"/>
        <v>0</v>
      </c>
      <c r="D17" s="108"/>
      <c r="E17" s="108"/>
      <c r="F17" s="108"/>
      <c r="G17" s="108"/>
    </row>
    <row r="18" ht="25.5" customHeight="1" spans="1:7">
      <c r="A18" s="75" t="s">
        <v>67</v>
      </c>
      <c r="B18" s="136"/>
      <c r="C18" s="105">
        <f t="shared" si="1"/>
        <v>193.29</v>
      </c>
      <c r="D18" s="105">
        <f>D6+D11+D14</f>
        <v>193.29</v>
      </c>
      <c r="E18" s="105">
        <f>SUM(E6:E17)</f>
        <v>0</v>
      </c>
      <c r="F18" s="105">
        <f>SUM(F6:F17)</f>
        <v>0</v>
      </c>
      <c r="G18" s="105">
        <f>SUM(G6:G17)</f>
        <v>0</v>
      </c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8" sqref="A18:B18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68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69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70</v>
      </c>
      <c r="E5" s="123" t="s">
        <v>71</v>
      </c>
    </row>
    <row r="6" s="67" customFormat="1" ht="27.75" customHeight="1" spans="1:5">
      <c r="A6" s="70" t="s">
        <v>45</v>
      </c>
      <c r="B6" s="70" t="s">
        <v>46</v>
      </c>
      <c r="C6" s="124"/>
      <c r="D6" s="124"/>
      <c r="E6" s="124"/>
    </row>
    <row r="7" s="67" customFormat="1" ht="30" customHeight="1" spans="1:5">
      <c r="A7" s="71">
        <v>208</v>
      </c>
      <c r="B7" s="72" t="s">
        <v>47</v>
      </c>
      <c r="C7" s="105">
        <f>D7+E7</f>
        <v>188.72</v>
      </c>
      <c r="D7" s="120">
        <f>D8+D10</f>
        <v>51.33</v>
      </c>
      <c r="E7" s="120">
        <f>E8+E10</f>
        <v>137.39</v>
      </c>
    </row>
    <row r="8" s="67" customFormat="1" ht="30" customHeight="1" spans="1:5">
      <c r="A8" s="71" t="s">
        <v>48</v>
      </c>
      <c r="B8" s="72" t="s">
        <v>49</v>
      </c>
      <c r="C8" s="105">
        <f t="shared" ref="C8:C18" si="0">D8+E8</f>
        <v>185.38</v>
      </c>
      <c r="D8" s="120">
        <f>D9</f>
        <v>47.99</v>
      </c>
      <c r="E8" s="120">
        <f>E9</f>
        <v>137.39</v>
      </c>
    </row>
    <row r="9" s="67" customFormat="1" ht="30" customHeight="1" spans="1:5">
      <c r="A9" s="71" t="s">
        <v>50</v>
      </c>
      <c r="B9" s="72" t="s">
        <v>51</v>
      </c>
      <c r="C9" s="105">
        <f t="shared" si="0"/>
        <v>185.38</v>
      </c>
      <c r="D9" s="120">
        <f>193.29-145.3</f>
        <v>47.99</v>
      </c>
      <c r="E9" s="120">
        <v>137.39</v>
      </c>
    </row>
    <row r="10" s="67" customFormat="1" ht="30" customHeight="1" spans="1:5">
      <c r="A10" s="71" t="s">
        <v>52</v>
      </c>
      <c r="B10" s="72" t="s">
        <v>53</v>
      </c>
      <c r="C10" s="105">
        <f t="shared" si="0"/>
        <v>3.34</v>
      </c>
      <c r="D10" s="120">
        <f>D11</f>
        <v>3.34</v>
      </c>
      <c r="E10" s="120">
        <f>E11</f>
        <v>0</v>
      </c>
    </row>
    <row r="11" customFormat="1" ht="30" customHeight="1" spans="1:5">
      <c r="A11" s="71" t="s">
        <v>54</v>
      </c>
      <c r="B11" s="125" t="s">
        <v>55</v>
      </c>
      <c r="C11" s="105">
        <f t="shared" si="0"/>
        <v>3.34</v>
      </c>
      <c r="D11" s="126">
        <v>3.34</v>
      </c>
      <c r="E11" s="126"/>
    </row>
    <row r="12" customFormat="1" ht="30" customHeight="1" spans="1:5">
      <c r="A12" s="71">
        <v>221</v>
      </c>
      <c r="B12" s="74" t="s">
        <v>56</v>
      </c>
      <c r="C12" s="105">
        <f t="shared" si="0"/>
        <v>3.21</v>
      </c>
      <c r="D12" s="108">
        <f>D13</f>
        <v>3.21</v>
      </c>
      <c r="E12" s="108">
        <f>E13</f>
        <v>0</v>
      </c>
    </row>
    <row r="13" customFormat="1" ht="30" customHeight="1" spans="1:5">
      <c r="A13" s="71" t="s">
        <v>57</v>
      </c>
      <c r="B13" s="72" t="s">
        <v>58</v>
      </c>
      <c r="C13" s="105">
        <f t="shared" si="0"/>
        <v>3.21</v>
      </c>
      <c r="D13" s="108">
        <f>D14</f>
        <v>3.21</v>
      </c>
      <c r="E13" s="108">
        <f>E14</f>
        <v>0</v>
      </c>
    </row>
    <row r="14" customFormat="1" ht="30" customHeight="1" spans="1:5">
      <c r="A14" s="71" t="s">
        <v>59</v>
      </c>
      <c r="B14" s="72" t="s">
        <v>60</v>
      </c>
      <c r="C14" s="105">
        <f t="shared" si="0"/>
        <v>3.21</v>
      </c>
      <c r="D14" s="108">
        <v>3.21</v>
      </c>
      <c r="E14" s="108"/>
    </row>
    <row r="15" customFormat="1" ht="30" customHeight="1" spans="1:5">
      <c r="A15" s="71" t="s">
        <v>61</v>
      </c>
      <c r="B15" s="72" t="s">
        <v>62</v>
      </c>
      <c r="C15" s="105">
        <f t="shared" si="0"/>
        <v>1.36</v>
      </c>
      <c r="D15" s="108">
        <f>D16</f>
        <v>1.36</v>
      </c>
      <c r="E15" s="108">
        <f>E16</f>
        <v>0</v>
      </c>
    </row>
    <row r="16" ht="30" customHeight="1" spans="1:5">
      <c r="A16" s="71" t="s">
        <v>63</v>
      </c>
      <c r="B16" s="74" t="s">
        <v>64</v>
      </c>
      <c r="C16" s="105">
        <f t="shared" si="0"/>
        <v>1.36</v>
      </c>
      <c r="D16" s="108">
        <f>D17</f>
        <v>1.36</v>
      </c>
      <c r="E16" s="108">
        <f>E17</f>
        <v>0</v>
      </c>
    </row>
    <row r="17" ht="30" customHeight="1" spans="1:5">
      <c r="A17" s="71" t="s">
        <v>65</v>
      </c>
      <c r="B17" s="72" t="s">
        <v>66</v>
      </c>
      <c r="C17" s="105">
        <f t="shared" si="0"/>
        <v>1.36</v>
      </c>
      <c r="D17" s="108">
        <v>1.36</v>
      </c>
      <c r="E17" s="108"/>
    </row>
    <row r="18" ht="30" customHeight="1" spans="1:5">
      <c r="A18" s="75" t="s">
        <v>67</v>
      </c>
      <c r="B18" s="76"/>
      <c r="C18" s="105">
        <f t="shared" si="0"/>
        <v>193.29</v>
      </c>
      <c r="D18" s="108">
        <f>D7+D12+D15</f>
        <v>55.9</v>
      </c>
      <c r="E18" s="108">
        <f>E7+E12+E15</f>
        <v>137.39</v>
      </c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A32" sqref="A32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113" customWidth="1"/>
    <col min="5" max="6" width="17.125" style="113" customWidth="1"/>
    <col min="7" max="16384" width="6.875" style="59"/>
  </cols>
  <sheetData>
    <row r="1" ht="16.5" customHeight="1" spans="1:6">
      <c r="A1" s="69" t="s">
        <v>72</v>
      </c>
      <c r="B1" s="114"/>
      <c r="C1" s="114"/>
      <c r="D1" s="115"/>
      <c r="E1" s="115"/>
      <c r="F1" s="115"/>
    </row>
    <row r="2" ht="18.75" customHeight="1" spans="1:6">
      <c r="A2" s="116"/>
      <c r="B2" s="114"/>
      <c r="C2" s="114"/>
      <c r="D2" s="115"/>
      <c r="E2" s="115"/>
      <c r="F2" s="115"/>
    </row>
    <row r="3" ht="21" customHeight="1" spans="1:6">
      <c r="A3" s="85" t="s">
        <v>73</v>
      </c>
      <c r="B3" s="85"/>
      <c r="C3" s="85"/>
      <c r="D3" s="117"/>
      <c r="E3" s="117"/>
      <c r="F3" s="117"/>
    </row>
    <row r="4" ht="14.25" customHeight="1" spans="1:6">
      <c r="A4" s="118"/>
      <c r="B4" s="118"/>
      <c r="C4" s="118"/>
      <c r="D4" s="119"/>
      <c r="E4" s="119"/>
      <c r="F4" s="87" t="s">
        <v>2</v>
      </c>
    </row>
    <row r="5" ht="24" customHeight="1" spans="1:6">
      <c r="A5" s="153" t="s">
        <v>3</v>
      </c>
      <c r="B5" s="70"/>
      <c r="C5" s="153" t="s">
        <v>4</v>
      </c>
      <c r="D5" s="78"/>
      <c r="E5" s="78"/>
      <c r="F5" s="78"/>
    </row>
    <row r="6" ht="24" customHeight="1" spans="1:6">
      <c r="A6" s="153" t="s">
        <v>5</v>
      </c>
      <c r="B6" s="153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74</v>
      </c>
      <c r="E7" s="70" t="s">
        <v>41</v>
      </c>
      <c r="F7" s="70" t="s">
        <v>75</v>
      </c>
    </row>
    <row r="8" ht="28.5" customHeight="1" spans="1:6">
      <c r="A8" s="74" t="s">
        <v>11</v>
      </c>
      <c r="B8" s="78">
        <v>139.29</v>
      </c>
      <c r="C8" s="72" t="s">
        <v>12</v>
      </c>
      <c r="D8" s="112">
        <f>E8+F8</f>
        <v>0</v>
      </c>
      <c r="E8" s="112"/>
      <c r="F8" s="120"/>
    </row>
    <row r="9" ht="28.5" customHeight="1" spans="1:6">
      <c r="A9" s="74" t="s">
        <v>13</v>
      </c>
      <c r="B9" s="78"/>
      <c r="C9" s="72" t="s">
        <v>14</v>
      </c>
      <c r="D9" s="112">
        <f t="shared" ref="D9:D28" si="0">E9+F9</f>
        <v>0</v>
      </c>
      <c r="E9" s="112"/>
      <c r="F9" s="120"/>
    </row>
    <row r="10" ht="28.5" customHeight="1" spans="1:6">
      <c r="A10" s="74"/>
      <c r="B10" s="74"/>
      <c r="C10" s="72" t="s">
        <v>16</v>
      </c>
      <c r="D10" s="112">
        <f t="shared" si="0"/>
        <v>0</v>
      </c>
      <c r="E10" s="112"/>
      <c r="F10" s="120"/>
    </row>
    <row r="11" ht="28.5" customHeight="1" spans="1:6">
      <c r="A11" s="74"/>
      <c r="B11" s="74"/>
      <c r="C11" s="74" t="s">
        <v>18</v>
      </c>
      <c r="D11" s="112">
        <f t="shared" si="0"/>
        <v>0</v>
      </c>
      <c r="E11" s="120"/>
      <c r="F11" s="120"/>
    </row>
    <row r="12" ht="28.5" customHeight="1" spans="1:6">
      <c r="A12" s="74"/>
      <c r="B12" s="74"/>
      <c r="C12" s="72" t="s">
        <v>19</v>
      </c>
      <c r="D12" s="112">
        <f t="shared" si="0"/>
        <v>0</v>
      </c>
      <c r="E12" s="112"/>
      <c r="F12" s="120"/>
    </row>
    <row r="13" ht="28.5" customHeight="1" spans="1:6">
      <c r="A13" s="74"/>
      <c r="B13" s="74"/>
      <c r="C13" s="72" t="s">
        <v>20</v>
      </c>
      <c r="D13" s="112">
        <f t="shared" si="0"/>
        <v>0</v>
      </c>
      <c r="E13" s="112"/>
      <c r="F13" s="120"/>
    </row>
    <row r="14" ht="28.5" customHeight="1" spans="1:6">
      <c r="A14" s="74"/>
      <c r="B14" s="74"/>
      <c r="C14" s="74" t="s">
        <v>21</v>
      </c>
      <c r="D14" s="112">
        <f t="shared" si="0"/>
        <v>0</v>
      </c>
      <c r="E14" s="120"/>
      <c r="F14" s="120"/>
    </row>
    <row r="15" ht="28.5" customHeight="1" spans="1:6">
      <c r="A15" s="74"/>
      <c r="B15" s="74"/>
      <c r="C15" s="74" t="s">
        <v>22</v>
      </c>
      <c r="D15" s="112">
        <f t="shared" si="0"/>
        <v>188.72</v>
      </c>
      <c r="E15" s="120">
        <f>193.29-4.57</f>
        <v>188.72</v>
      </c>
      <c r="F15" s="120"/>
    </row>
    <row r="16" ht="28.5" customHeight="1" spans="1:6">
      <c r="A16" s="74"/>
      <c r="B16" s="74"/>
      <c r="C16" s="72" t="s">
        <v>23</v>
      </c>
      <c r="D16" s="112">
        <f t="shared" si="0"/>
        <v>1.36</v>
      </c>
      <c r="E16" s="112">
        <v>1.36</v>
      </c>
      <c r="F16" s="120"/>
    </row>
    <row r="17" ht="28.5" customHeight="1" spans="1:6">
      <c r="A17" s="74"/>
      <c r="B17" s="74"/>
      <c r="C17" s="72" t="s">
        <v>24</v>
      </c>
      <c r="D17" s="112">
        <f t="shared" si="0"/>
        <v>0</v>
      </c>
      <c r="E17" s="112"/>
      <c r="F17" s="120"/>
    </row>
    <row r="18" ht="28.5" customHeight="1" spans="1:6">
      <c r="A18" s="74"/>
      <c r="B18" s="74"/>
      <c r="C18" s="74" t="s">
        <v>25</v>
      </c>
      <c r="D18" s="112">
        <f t="shared" si="0"/>
        <v>0</v>
      </c>
      <c r="E18" s="120"/>
      <c r="F18" s="120"/>
    </row>
    <row r="19" ht="28.5" customHeight="1" spans="1:6">
      <c r="A19" s="74"/>
      <c r="B19" s="74"/>
      <c r="C19" s="74" t="s">
        <v>26</v>
      </c>
      <c r="D19" s="112">
        <f t="shared" si="0"/>
        <v>0</v>
      </c>
      <c r="E19" s="120"/>
      <c r="F19" s="120"/>
    </row>
    <row r="20" ht="28.5" customHeight="1" spans="1:6">
      <c r="A20" s="74"/>
      <c r="B20" s="74"/>
      <c r="C20" s="74" t="s">
        <v>27</v>
      </c>
      <c r="D20" s="112">
        <f t="shared" si="0"/>
        <v>0</v>
      </c>
      <c r="E20" s="120"/>
      <c r="F20" s="120"/>
    </row>
    <row r="21" ht="28.5" customHeight="1" spans="1:6">
      <c r="A21" s="74"/>
      <c r="B21" s="74"/>
      <c r="C21" s="74" t="s">
        <v>76</v>
      </c>
      <c r="D21" s="112">
        <f t="shared" si="0"/>
        <v>0</v>
      </c>
      <c r="E21" s="120"/>
      <c r="F21" s="120"/>
    </row>
    <row r="22" ht="28.5" customHeight="1" spans="1:6">
      <c r="A22" s="74"/>
      <c r="B22" s="74"/>
      <c r="C22" s="74" t="s">
        <v>29</v>
      </c>
      <c r="D22" s="112">
        <f t="shared" si="0"/>
        <v>0</v>
      </c>
      <c r="E22" s="120"/>
      <c r="F22" s="120"/>
    </row>
    <row r="23" ht="28.5" customHeight="1" spans="1:6">
      <c r="A23" s="74"/>
      <c r="B23" s="74"/>
      <c r="C23" s="74" t="s">
        <v>30</v>
      </c>
      <c r="D23" s="112">
        <f t="shared" si="0"/>
        <v>0</v>
      </c>
      <c r="E23" s="120"/>
      <c r="F23" s="120"/>
    </row>
    <row r="24" ht="28.5" customHeight="1" spans="1:6">
      <c r="A24" s="74"/>
      <c r="B24" s="74"/>
      <c r="C24" s="74" t="s">
        <v>31</v>
      </c>
      <c r="D24" s="112">
        <f t="shared" si="0"/>
        <v>0</v>
      </c>
      <c r="E24" s="120"/>
      <c r="F24" s="120"/>
    </row>
    <row r="25" ht="28.5" customHeight="1" spans="1:6">
      <c r="A25" s="74"/>
      <c r="B25" s="74"/>
      <c r="C25" s="74" t="s">
        <v>32</v>
      </c>
      <c r="D25" s="112">
        <f t="shared" si="0"/>
        <v>3.21</v>
      </c>
      <c r="E25" s="120">
        <v>3.21</v>
      </c>
      <c r="F25" s="120"/>
    </row>
    <row r="26" ht="28.5" customHeight="1" spans="1:6">
      <c r="A26" s="74"/>
      <c r="B26" s="74"/>
      <c r="C26" s="74" t="s">
        <v>33</v>
      </c>
      <c r="D26" s="112">
        <f t="shared" si="0"/>
        <v>0</v>
      </c>
      <c r="E26" s="120"/>
      <c r="F26" s="120"/>
    </row>
    <row r="27" ht="28.5" customHeight="1" spans="1:6">
      <c r="A27" s="74"/>
      <c r="B27" s="74"/>
      <c r="C27" s="74" t="s">
        <v>34</v>
      </c>
      <c r="D27" s="112">
        <f t="shared" si="0"/>
        <v>0</v>
      </c>
      <c r="E27" s="120"/>
      <c r="F27" s="120"/>
    </row>
    <row r="28" ht="28.5" customHeight="1" spans="1:6">
      <c r="A28" s="74"/>
      <c r="B28" s="74"/>
      <c r="C28" s="74" t="s">
        <v>35</v>
      </c>
      <c r="D28" s="112">
        <f t="shared" si="0"/>
        <v>0</v>
      </c>
      <c r="E28" s="120"/>
      <c r="F28" s="120"/>
    </row>
    <row r="29" ht="28.5" customHeight="1" spans="1:6">
      <c r="A29" s="70" t="s">
        <v>36</v>
      </c>
      <c r="B29" s="78">
        <f>SUM(B8:B28)</f>
        <v>139.29</v>
      </c>
      <c r="C29" s="70" t="s">
        <v>37</v>
      </c>
      <c r="D29" s="120">
        <f>SUM(D8:D28)</f>
        <v>193.29</v>
      </c>
      <c r="E29" s="120">
        <f>SUM(E8:E28)</f>
        <v>193.29</v>
      </c>
      <c r="F29" s="120">
        <f>SUM(F8:F28)</f>
        <v>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I21" sqref="I21"/>
    </sheetView>
  </sheetViews>
  <sheetFormatPr defaultColWidth="6.875" defaultRowHeight="11.25"/>
  <cols>
    <col min="1" max="1" width="12.5" style="59" customWidth="1"/>
    <col min="2" max="2" width="23.37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77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78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79</v>
      </c>
      <c r="D5" s="70"/>
      <c r="E5" s="70"/>
      <c r="F5" s="70" t="s">
        <v>80</v>
      </c>
      <c r="G5" s="70"/>
      <c r="H5" s="70"/>
      <c r="I5" s="70" t="s">
        <v>81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82</v>
      </c>
      <c r="D6" s="70" t="s">
        <v>70</v>
      </c>
      <c r="E6" s="70" t="s">
        <v>71</v>
      </c>
      <c r="F6" s="70" t="s">
        <v>82</v>
      </c>
      <c r="G6" s="70" t="s">
        <v>70</v>
      </c>
      <c r="H6" s="70" t="s">
        <v>71</v>
      </c>
      <c r="I6" s="70" t="s">
        <v>82</v>
      </c>
      <c r="J6" s="70" t="s">
        <v>70</v>
      </c>
      <c r="K6" s="70" t="s">
        <v>71</v>
      </c>
    </row>
    <row r="7" s="67" customFormat="1" ht="30.75" customHeight="1" spans="1:11">
      <c r="A7" s="103">
        <v>208</v>
      </c>
      <c r="B7" s="104" t="s">
        <v>47</v>
      </c>
      <c r="C7" s="105">
        <v>174.14</v>
      </c>
      <c r="D7" s="105">
        <v>51.04</v>
      </c>
      <c r="E7" s="105">
        <v>123.1</v>
      </c>
      <c r="F7" s="105">
        <f>G7+H7</f>
        <v>188.72</v>
      </c>
      <c r="G7" s="105">
        <f>G8+G10</f>
        <v>51.33</v>
      </c>
      <c r="H7" s="105">
        <f>H8+H10</f>
        <v>137.39</v>
      </c>
      <c r="I7" s="105">
        <f>J7+K7</f>
        <v>12.1766302341038</v>
      </c>
      <c r="J7" s="105">
        <f>(G7-D7)/D7%</f>
        <v>0.568181818181817</v>
      </c>
      <c r="K7" s="105">
        <f>(H7-E7)/E7%</f>
        <v>11.608448415922</v>
      </c>
    </row>
    <row r="8" s="67" customFormat="1" ht="30.75" customHeight="1" spans="1:11">
      <c r="A8" s="103" t="s">
        <v>48</v>
      </c>
      <c r="B8" s="104" t="s">
        <v>49</v>
      </c>
      <c r="C8" s="105">
        <v>170.84</v>
      </c>
      <c r="D8" s="105">
        <v>47.74</v>
      </c>
      <c r="E8" s="105">
        <v>123.1</v>
      </c>
      <c r="F8" s="105">
        <f t="shared" ref="F8:F17" si="0">G8+H8</f>
        <v>185.38</v>
      </c>
      <c r="G8" s="105">
        <f>G9</f>
        <v>47.99</v>
      </c>
      <c r="H8" s="105">
        <f>H9</f>
        <v>137.39</v>
      </c>
      <c r="I8" s="105">
        <f t="shared" ref="I8:I18" si="1">J8+K8</f>
        <v>12.1321182944306</v>
      </c>
      <c r="J8" s="105">
        <f t="shared" ref="J8:J18" si="2">(G8-D8)/D8%</f>
        <v>0.523669878508588</v>
      </c>
      <c r="K8" s="105">
        <f>(H8-E8)/E8%</f>
        <v>11.608448415922</v>
      </c>
    </row>
    <row r="9" s="67" customFormat="1" ht="30.75" customHeight="1" spans="1:11">
      <c r="A9" s="103" t="s">
        <v>50</v>
      </c>
      <c r="B9" s="104" t="s">
        <v>51</v>
      </c>
      <c r="C9" s="105">
        <v>170.84</v>
      </c>
      <c r="D9" s="105">
        <v>47.74</v>
      </c>
      <c r="E9" s="105">
        <v>123.1</v>
      </c>
      <c r="F9" s="105">
        <f t="shared" si="0"/>
        <v>185.38</v>
      </c>
      <c r="G9" s="105">
        <v>47.99</v>
      </c>
      <c r="H9" s="105">
        <v>137.39</v>
      </c>
      <c r="I9" s="105">
        <f t="shared" si="1"/>
        <v>12.1321182944306</v>
      </c>
      <c r="J9" s="105">
        <f t="shared" si="2"/>
        <v>0.523669878508588</v>
      </c>
      <c r="K9" s="105">
        <f>(H9-E9)/E9%</f>
        <v>11.608448415922</v>
      </c>
    </row>
    <row r="10" s="67" customFormat="1" ht="30.75" customHeight="1" spans="1:11">
      <c r="A10" s="104" t="s">
        <v>52</v>
      </c>
      <c r="B10" s="104" t="s">
        <v>53</v>
      </c>
      <c r="C10" s="105">
        <v>3.3</v>
      </c>
      <c r="D10" s="105">
        <v>3.3</v>
      </c>
      <c r="E10" s="105"/>
      <c r="F10" s="105">
        <f t="shared" si="0"/>
        <v>3.34</v>
      </c>
      <c r="G10" s="105">
        <f>G11</f>
        <v>3.34</v>
      </c>
      <c r="H10" s="105"/>
      <c r="I10" s="105">
        <f t="shared" si="1"/>
        <v>1.21212121212121</v>
      </c>
      <c r="J10" s="105">
        <f t="shared" si="2"/>
        <v>1.21212121212121</v>
      </c>
      <c r="K10" s="105"/>
    </row>
    <row r="11" s="67" customFormat="1" ht="30.75" customHeight="1" spans="1:11">
      <c r="A11" s="104" t="s">
        <v>54</v>
      </c>
      <c r="B11" s="106" t="s">
        <v>55</v>
      </c>
      <c r="C11" s="105">
        <v>3.3</v>
      </c>
      <c r="D11" s="105">
        <v>3.3</v>
      </c>
      <c r="E11" s="105"/>
      <c r="F11" s="105">
        <f t="shared" si="0"/>
        <v>3.34</v>
      </c>
      <c r="G11" s="105">
        <v>3.34</v>
      </c>
      <c r="H11" s="105"/>
      <c r="I11" s="105">
        <f t="shared" si="1"/>
        <v>1.21212121212121</v>
      </c>
      <c r="J11" s="105">
        <f t="shared" si="2"/>
        <v>1.21212121212121</v>
      </c>
      <c r="K11" s="105"/>
    </row>
    <row r="12" s="67" customFormat="1" ht="30.75" customHeight="1" spans="1:11">
      <c r="A12" s="104">
        <v>221</v>
      </c>
      <c r="B12" s="104" t="s">
        <v>56</v>
      </c>
      <c r="C12" s="105">
        <v>2.48</v>
      </c>
      <c r="D12" s="105">
        <v>2.48</v>
      </c>
      <c r="E12" s="105"/>
      <c r="F12" s="105">
        <f t="shared" si="0"/>
        <v>3.21</v>
      </c>
      <c r="G12" s="105">
        <f>G13</f>
        <v>3.21</v>
      </c>
      <c r="H12" s="105"/>
      <c r="I12" s="105">
        <f t="shared" si="1"/>
        <v>29.4354838709677</v>
      </c>
      <c r="J12" s="105">
        <f t="shared" si="2"/>
        <v>29.4354838709677</v>
      </c>
      <c r="K12" s="105"/>
    </row>
    <row r="13" s="67" customFormat="1" ht="30.75" customHeight="1" spans="1:11">
      <c r="A13" s="104" t="s">
        <v>57</v>
      </c>
      <c r="B13" s="104" t="s">
        <v>58</v>
      </c>
      <c r="C13" s="105">
        <v>2.48</v>
      </c>
      <c r="D13" s="105">
        <v>2.48</v>
      </c>
      <c r="E13" s="105"/>
      <c r="F13" s="105">
        <f t="shared" si="0"/>
        <v>3.21</v>
      </c>
      <c r="G13" s="105">
        <f>G14</f>
        <v>3.21</v>
      </c>
      <c r="H13" s="105"/>
      <c r="I13" s="105">
        <f t="shared" si="1"/>
        <v>29.4354838709677</v>
      </c>
      <c r="J13" s="105">
        <f t="shared" si="2"/>
        <v>29.4354838709677</v>
      </c>
      <c r="K13" s="105"/>
    </row>
    <row r="14" s="67" customFormat="1" ht="30.75" customHeight="1" spans="1:11">
      <c r="A14" s="104" t="s">
        <v>59</v>
      </c>
      <c r="B14" s="104" t="s">
        <v>60</v>
      </c>
      <c r="C14" s="105">
        <v>2.48</v>
      </c>
      <c r="D14" s="105">
        <v>2.48</v>
      </c>
      <c r="E14" s="105"/>
      <c r="F14" s="105">
        <f t="shared" si="0"/>
        <v>3.21</v>
      </c>
      <c r="G14" s="105">
        <v>3.21</v>
      </c>
      <c r="H14" s="105"/>
      <c r="I14" s="105">
        <f t="shared" si="1"/>
        <v>29.4354838709677</v>
      </c>
      <c r="J14" s="105">
        <f t="shared" si="2"/>
        <v>29.4354838709677</v>
      </c>
      <c r="K14" s="105"/>
    </row>
    <row r="15" s="67" customFormat="1" ht="30.75" customHeight="1" spans="1:11">
      <c r="A15" s="104" t="s">
        <v>61</v>
      </c>
      <c r="B15" s="107" t="s">
        <v>62</v>
      </c>
      <c r="C15" s="108">
        <v>1.34</v>
      </c>
      <c r="D15" s="108">
        <v>1.34</v>
      </c>
      <c r="E15" s="108"/>
      <c r="F15" s="105">
        <f t="shared" si="0"/>
        <v>1.36</v>
      </c>
      <c r="G15" s="108">
        <f>G16</f>
        <v>1.36</v>
      </c>
      <c r="H15" s="108"/>
      <c r="I15" s="105">
        <f t="shared" si="1"/>
        <v>1.49253731343284</v>
      </c>
      <c r="J15" s="105">
        <f t="shared" si="2"/>
        <v>1.49253731343284</v>
      </c>
      <c r="K15" s="105"/>
    </row>
    <row r="16" customFormat="1" ht="30.75" customHeight="1" spans="1:11">
      <c r="A16" s="104" t="s">
        <v>63</v>
      </c>
      <c r="B16" s="109" t="s">
        <v>64</v>
      </c>
      <c r="C16" s="108">
        <v>1.34</v>
      </c>
      <c r="D16" s="108">
        <v>1.34</v>
      </c>
      <c r="E16" s="108"/>
      <c r="F16" s="105">
        <f t="shared" si="0"/>
        <v>1.36</v>
      </c>
      <c r="G16" s="108">
        <f>G17</f>
        <v>1.36</v>
      </c>
      <c r="H16" s="108"/>
      <c r="I16" s="105">
        <f t="shared" si="1"/>
        <v>1.49253731343284</v>
      </c>
      <c r="J16" s="105">
        <f t="shared" si="2"/>
        <v>1.49253731343284</v>
      </c>
      <c r="K16" s="105"/>
    </row>
    <row r="17" ht="30.75" customHeight="1" spans="1:11">
      <c r="A17" s="104" t="s">
        <v>65</v>
      </c>
      <c r="B17" s="104" t="s">
        <v>66</v>
      </c>
      <c r="C17" s="105">
        <v>1.34</v>
      </c>
      <c r="D17" s="105">
        <v>1.34</v>
      </c>
      <c r="E17" s="105"/>
      <c r="F17" s="105">
        <f t="shared" si="0"/>
        <v>1.36</v>
      </c>
      <c r="G17" s="105">
        <v>1.36</v>
      </c>
      <c r="H17" s="105"/>
      <c r="I17" s="105">
        <f t="shared" si="1"/>
        <v>1.49253731343284</v>
      </c>
      <c r="J17" s="105">
        <f t="shared" si="2"/>
        <v>1.49253731343284</v>
      </c>
      <c r="K17" s="105"/>
    </row>
    <row r="18" ht="30.75" customHeight="1" spans="1:11">
      <c r="A18" s="110" t="s">
        <v>83</v>
      </c>
      <c r="B18" s="111"/>
      <c r="C18" s="112">
        <f t="shared" ref="C18:H18" si="3">C7+C12+C15</f>
        <v>177.96</v>
      </c>
      <c r="D18" s="112">
        <f t="shared" si="3"/>
        <v>54.86</v>
      </c>
      <c r="E18" s="112">
        <f t="shared" si="3"/>
        <v>123.1</v>
      </c>
      <c r="F18" s="112">
        <f t="shared" si="3"/>
        <v>193.29</v>
      </c>
      <c r="G18" s="112">
        <f t="shared" si="3"/>
        <v>55.9</v>
      </c>
      <c r="H18" s="112">
        <f t="shared" si="3"/>
        <v>137.39</v>
      </c>
      <c r="I18" s="112">
        <f t="shared" si="1"/>
        <v>13.5041830130784</v>
      </c>
      <c r="J18" s="105">
        <f t="shared" si="2"/>
        <v>1.8957345971564</v>
      </c>
      <c r="K18" s="105">
        <f>(H18-E18)/E18%</f>
        <v>11.608448415922</v>
      </c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38" workbookViewId="0">
      <selection activeCell="E46" sqref="E4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  <col min="6" max="6" width="13.75"/>
  </cols>
  <sheetData>
    <row r="1" ht="19.5" customHeight="1" spans="1:3">
      <c r="A1" s="95" t="s">
        <v>84</v>
      </c>
      <c r="B1" s="96"/>
      <c r="C1" s="96"/>
    </row>
    <row r="2" ht="44.25" customHeight="1" spans="1:5">
      <c r="A2" s="97" t="s">
        <v>85</v>
      </c>
      <c r="B2" s="97"/>
      <c r="C2" s="97"/>
      <c r="D2" s="80"/>
      <c r="E2" s="80"/>
    </row>
    <row r="3" ht="20.25" customHeight="1" spans="3:3">
      <c r="C3" s="98" t="s">
        <v>2</v>
      </c>
    </row>
    <row r="4" ht="22.5" customHeight="1" spans="1:3">
      <c r="A4" s="99" t="s">
        <v>86</v>
      </c>
      <c r="B4" s="99" t="s">
        <v>6</v>
      </c>
      <c r="C4" s="99" t="s">
        <v>87</v>
      </c>
    </row>
    <row r="5" ht="22.5" customHeight="1" spans="1:3">
      <c r="A5" s="100" t="s">
        <v>88</v>
      </c>
      <c r="B5" s="100">
        <f>SUM(B6:B16)</f>
        <v>30.67</v>
      </c>
      <c r="C5" s="100"/>
    </row>
    <row r="6" ht="22.5" customHeight="1" spans="1:3">
      <c r="A6" s="100" t="s">
        <v>89</v>
      </c>
      <c r="B6" s="100">
        <v>11.79</v>
      </c>
      <c r="C6" s="100"/>
    </row>
    <row r="7" ht="22.5" customHeight="1" spans="1:3">
      <c r="A7" s="100" t="s">
        <v>90</v>
      </c>
      <c r="B7" s="100">
        <v>1.85</v>
      </c>
      <c r="C7" s="100"/>
    </row>
    <row r="8" ht="22.5" customHeight="1" spans="1:3">
      <c r="A8" s="100" t="s">
        <v>91</v>
      </c>
      <c r="B8" s="100">
        <v>0.94</v>
      </c>
      <c r="C8" s="100"/>
    </row>
    <row r="9" ht="22.5" customHeight="1" spans="1:3">
      <c r="A9" s="100" t="s">
        <v>92</v>
      </c>
      <c r="B9" s="100">
        <v>8.16</v>
      </c>
      <c r="C9" s="100"/>
    </row>
    <row r="10" ht="22.5" customHeight="1" spans="1:3">
      <c r="A10" s="100" t="s">
        <v>93</v>
      </c>
      <c r="B10" s="100">
        <v>3.34</v>
      </c>
      <c r="C10" s="100"/>
    </row>
    <row r="11" ht="22.5" customHeight="1" spans="1:3">
      <c r="A11" s="100" t="s">
        <v>94</v>
      </c>
      <c r="B11" s="100"/>
      <c r="C11" s="100"/>
    </row>
    <row r="12" ht="22.5" customHeight="1" spans="1:3">
      <c r="A12" s="100" t="s">
        <v>95</v>
      </c>
      <c r="B12" s="100">
        <v>1.36</v>
      </c>
      <c r="C12" s="100"/>
    </row>
    <row r="13" ht="22.5" customHeight="1" spans="1:3">
      <c r="A13" s="100" t="s">
        <v>96</v>
      </c>
      <c r="B13" s="100"/>
      <c r="C13" s="100"/>
    </row>
    <row r="14" ht="22.5" customHeight="1" spans="1:3">
      <c r="A14" s="100" t="s">
        <v>97</v>
      </c>
      <c r="B14" s="100">
        <v>0.02</v>
      </c>
      <c r="C14" s="100"/>
    </row>
    <row r="15" ht="22.5" customHeight="1" spans="1:3">
      <c r="A15" s="100" t="s">
        <v>98</v>
      </c>
      <c r="B15" s="100">
        <v>3.21</v>
      </c>
      <c r="C15" s="100"/>
    </row>
    <row r="16" ht="22.5" customHeight="1" spans="1:3">
      <c r="A16" s="100" t="s">
        <v>99</v>
      </c>
      <c r="B16" s="100"/>
      <c r="C16" s="100"/>
    </row>
    <row r="17" ht="22.5" customHeight="1" spans="1:3">
      <c r="A17" s="100" t="s">
        <v>100</v>
      </c>
      <c r="B17" s="100">
        <f>SUM(B18:B44)</f>
        <v>25.23</v>
      </c>
      <c r="C17" s="100"/>
    </row>
    <row r="18" ht="22.5" customHeight="1" spans="1:3">
      <c r="A18" s="100" t="s">
        <v>101</v>
      </c>
      <c r="B18" s="100">
        <v>0.53</v>
      </c>
      <c r="C18" s="100"/>
    </row>
    <row r="19" ht="22.5" customHeight="1" spans="1:3">
      <c r="A19" s="100" t="s">
        <v>102</v>
      </c>
      <c r="B19" s="100"/>
      <c r="C19" s="100"/>
    </row>
    <row r="20" ht="22.5" customHeight="1" spans="1:3">
      <c r="A20" s="100" t="s">
        <v>103</v>
      </c>
      <c r="B20" s="100"/>
      <c r="C20" s="100"/>
    </row>
    <row r="21" ht="22.5" customHeight="1" spans="1:3">
      <c r="A21" s="100" t="s">
        <v>104</v>
      </c>
      <c r="B21" s="100"/>
      <c r="C21" s="100"/>
    </row>
    <row r="22" ht="22.5" customHeight="1" spans="1:3">
      <c r="A22" s="100" t="s">
        <v>105</v>
      </c>
      <c r="B22" s="100"/>
      <c r="C22" s="100"/>
    </row>
    <row r="23" ht="22.5" customHeight="1" spans="1:3">
      <c r="A23" s="100" t="s">
        <v>106</v>
      </c>
      <c r="B23" s="100">
        <v>0.3</v>
      </c>
      <c r="C23" s="100"/>
    </row>
    <row r="24" ht="22.5" customHeight="1" spans="1:3">
      <c r="A24" s="100" t="s">
        <v>107</v>
      </c>
      <c r="B24" s="100"/>
      <c r="C24" s="100"/>
    </row>
    <row r="25" ht="22.5" customHeight="1" spans="1:3">
      <c r="A25" s="100" t="s">
        <v>108</v>
      </c>
      <c r="B25" s="100">
        <v>21.6</v>
      </c>
      <c r="C25" s="100"/>
    </row>
    <row r="26" ht="22.5" customHeight="1" spans="1:3">
      <c r="A26" s="100" t="s">
        <v>109</v>
      </c>
      <c r="B26" s="100"/>
      <c r="C26" s="100"/>
    </row>
    <row r="27" ht="22.5" customHeight="1" spans="1:3">
      <c r="A27" s="100" t="s">
        <v>110</v>
      </c>
      <c r="B27" s="100"/>
      <c r="C27" s="100"/>
    </row>
    <row r="28" ht="22.5" customHeight="1" spans="1:3">
      <c r="A28" s="100" t="s">
        <v>111</v>
      </c>
      <c r="B28" s="100"/>
      <c r="C28" s="100"/>
    </row>
    <row r="29" ht="22.5" customHeight="1" spans="1:3">
      <c r="A29" s="100" t="s">
        <v>112</v>
      </c>
      <c r="B29" s="100"/>
      <c r="C29" s="100"/>
    </row>
    <row r="30" ht="22.5" customHeight="1" spans="1:3">
      <c r="A30" s="100" t="s">
        <v>113</v>
      </c>
      <c r="B30" s="100"/>
      <c r="C30" s="100"/>
    </row>
    <row r="31" ht="22.5" customHeight="1" spans="1:3">
      <c r="A31" s="100" t="s">
        <v>114</v>
      </c>
      <c r="B31" s="100"/>
      <c r="C31" s="100"/>
    </row>
    <row r="32" ht="22.5" customHeight="1" spans="1:3">
      <c r="A32" s="100" t="s">
        <v>115</v>
      </c>
      <c r="B32" s="100"/>
      <c r="C32" s="100"/>
    </row>
    <row r="33" ht="22.5" customHeight="1" spans="1:3">
      <c r="A33" s="100" t="s">
        <v>116</v>
      </c>
      <c r="B33" s="100"/>
      <c r="C33" s="100"/>
    </row>
    <row r="34" ht="22.5" customHeight="1" spans="1:3">
      <c r="A34" s="100" t="s">
        <v>117</v>
      </c>
      <c r="B34" s="100"/>
      <c r="C34" s="100"/>
    </row>
    <row r="35" ht="22.5" customHeight="1" spans="1:3">
      <c r="A35" s="100" t="s">
        <v>118</v>
      </c>
      <c r="B35" s="100"/>
      <c r="C35" s="100"/>
    </row>
    <row r="36" ht="22.5" customHeight="1" spans="1:3">
      <c r="A36" s="100" t="s">
        <v>119</v>
      </c>
      <c r="B36" s="100"/>
      <c r="C36" s="100"/>
    </row>
    <row r="37" ht="22.5" customHeight="1" spans="1:3">
      <c r="A37" s="100" t="s">
        <v>120</v>
      </c>
      <c r="B37" s="100"/>
      <c r="C37" s="100"/>
    </row>
    <row r="38" ht="22.5" customHeight="1" spans="1:3">
      <c r="A38" s="100" t="s">
        <v>121</v>
      </c>
      <c r="B38" s="100"/>
      <c r="C38" s="100"/>
    </row>
    <row r="39" ht="22.5" customHeight="1" spans="1:3">
      <c r="A39" s="100" t="s">
        <v>122</v>
      </c>
      <c r="B39" s="100"/>
      <c r="C39" s="100"/>
    </row>
    <row r="40" ht="22.5" customHeight="1" spans="1:3">
      <c r="A40" s="100" t="s">
        <v>123</v>
      </c>
      <c r="B40" s="100">
        <v>0.4</v>
      </c>
      <c r="C40" s="100"/>
    </row>
    <row r="41" ht="22.5" customHeight="1" spans="1:3">
      <c r="A41" s="100" t="s">
        <v>124</v>
      </c>
      <c r="B41" s="100">
        <v>2.4</v>
      </c>
      <c r="C41" s="100"/>
    </row>
    <row r="42" ht="22.5" customHeight="1" spans="1:3">
      <c r="A42" s="100" t="s">
        <v>125</v>
      </c>
      <c r="B42" s="100"/>
      <c r="C42" s="100"/>
    </row>
    <row r="43" ht="22.5" customHeight="1" spans="1:3">
      <c r="A43" s="100" t="s">
        <v>126</v>
      </c>
      <c r="B43" s="100"/>
      <c r="C43" s="100"/>
    </row>
    <row r="44" ht="22.5" customHeight="1" spans="1:3">
      <c r="A44" s="101" t="s">
        <v>127</v>
      </c>
      <c r="B44" s="100"/>
      <c r="C44" s="100"/>
    </row>
    <row r="45" ht="22.5" customHeight="1" spans="1:3">
      <c r="A45" s="100" t="s">
        <v>128</v>
      </c>
      <c r="B45" s="100"/>
      <c r="C45" s="100"/>
    </row>
    <row r="46" ht="22.5" customHeight="1" spans="1:3">
      <c r="A46" s="100" t="s">
        <v>129</v>
      </c>
      <c r="B46" s="100"/>
      <c r="C46" s="100"/>
    </row>
    <row r="47" ht="22.5" customHeight="1" spans="1:3">
      <c r="A47" s="100" t="s">
        <v>130</v>
      </c>
      <c r="B47" s="100"/>
      <c r="C47" s="100"/>
    </row>
    <row r="48" ht="22.5" customHeight="1" spans="1:3">
      <c r="A48" s="100" t="s">
        <v>131</v>
      </c>
      <c r="B48" s="100"/>
      <c r="C48" s="100"/>
    </row>
    <row r="49" ht="22.5" customHeight="1" spans="1:3">
      <c r="A49" s="100" t="s">
        <v>132</v>
      </c>
      <c r="B49" s="100"/>
      <c r="C49" s="100"/>
    </row>
    <row r="50" ht="22.5" customHeight="1" spans="1:3">
      <c r="A50" s="100" t="s">
        <v>133</v>
      </c>
      <c r="B50" s="100"/>
      <c r="C50" s="100"/>
    </row>
    <row r="51" ht="22.5" customHeight="1" spans="1:3">
      <c r="A51" s="100" t="s">
        <v>134</v>
      </c>
      <c r="B51" s="100"/>
      <c r="C51" s="100"/>
    </row>
    <row r="52" ht="22.5" customHeight="1" spans="1:3">
      <c r="A52" s="100" t="s">
        <v>135</v>
      </c>
      <c r="B52" s="100"/>
      <c r="C52" s="100"/>
    </row>
    <row r="53" ht="22.5" customHeight="1" spans="1:3">
      <c r="A53" s="100" t="s">
        <v>136</v>
      </c>
      <c r="B53" s="100"/>
      <c r="C53" s="100"/>
    </row>
    <row r="54" ht="22.5" customHeight="1" spans="1:3">
      <c r="A54" s="100" t="s">
        <v>137</v>
      </c>
      <c r="B54" s="100"/>
      <c r="C54" s="100"/>
    </row>
    <row r="55" ht="22.5" customHeight="1" spans="1:3">
      <c r="A55" s="100" t="s">
        <v>138</v>
      </c>
      <c r="B55" s="100"/>
      <c r="C55" s="100"/>
    </row>
    <row r="56" ht="22.5" customHeight="1" spans="1:3">
      <c r="A56" s="100" t="s">
        <v>139</v>
      </c>
      <c r="B56" s="100"/>
      <c r="C56" s="100"/>
    </row>
    <row r="57" ht="22.5" customHeight="1" spans="1:3">
      <c r="A57" s="99" t="s">
        <v>83</v>
      </c>
      <c r="B57" s="100">
        <f>B5+B17+B45</f>
        <v>55.9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140</v>
      </c>
    </row>
    <row r="2" ht="19.5" customHeight="1" spans="1:2">
      <c r="A2" s="83"/>
      <c r="B2" s="84"/>
    </row>
    <row r="3" ht="30" customHeight="1" spans="1:2">
      <c r="A3" s="85" t="s">
        <v>141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80</v>
      </c>
    </row>
    <row r="6" ht="38.25" customHeight="1" spans="1:2">
      <c r="A6" s="89" t="s">
        <v>142</v>
      </c>
      <c r="B6" s="74">
        <v>2.4</v>
      </c>
    </row>
    <row r="7" ht="38.25" customHeight="1" spans="1:2">
      <c r="A7" s="74" t="s">
        <v>143</v>
      </c>
      <c r="B7" s="74"/>
    </row>
    <row r="8" ht="38.25" customHeight="1" spans="1:2">
      <c r="A8" s="74" t="s">
        <v>144</v>
      </c>
      <c r="B8" s="74"/>
    </row>
    <row r="9" ht="38.25" customHeight="1" spans="1:2">
      <c r="A9" s="90" t="s">
        <v>145</v>
      </c>
      <c r="B9" s="90">
        <v>2.4</v>
      </c>
    </row>
    <row r="10" ht="38.25" customHeight="1" spans="1:2">
      <c r="A10" s="91" t="s">
        <v>146</v>
      </c>
      <c r="B10" s="90">
        <v>2.4</v>
      </c>
    </row>
    <row r="11" ht="38.25" customHeight="1" spans="1:2">
      <c r="A11" s="92" t="s">
        <v>147</v>
      </c>
      <c r="B11" s="93"/>
    </row>
    <row r="12" ht="91.5" customHeight="1" spans="1:2">
      <c r="A12" s="94" t="s">
        <v>148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B12" sqref="B12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149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150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151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2"/>
      <c r="C12" s="78"/>
    </row>
    <row r="13" ht="29" customHeight="1" spans="1:3">
      <c r="A13" s="71"/>
      <c r="B13" s="72"/>
      <c r="C13" s="78"/>
    </row>
    <row r="14" ht="29" customHeight="1" spans="1:3">
      <c r="A14" s="71"/>
      <c r="B14" s="72"/>
      <c r="C14" s="78"/>
    </row>
    <row r="15" ht="29" customHeight="1" spans="1:3">
      <c r="A15" s="71"/>
      <c r="B15" s="72"/>
      <c r="C15" s="78"/>
    </row>
    <row r="16" ht="29" customHeight="1" spans="1:3">
      <c r="A16" s="71"/>
      <c r="B16" s="72"/>
      <c r="C16" s="78"/>
    </row>
    <row r="17" ht="29" customHeight="1" spans="1:3">
      <c r="A17" s="71"/>
      <c r="B17" s="73"/>
      <c r="C17" s="79"/>
    </row>
    <row r="18" ht="29" customHeight="1" spans="1:3">
      <c r="A18" s="71"/>
      <c r="B18" s="74"/>
      <c r="C18" s="74"/>
    </row>
    <row r="19" ht="29" customHeight="1" spans="1:3">
      <c r="A19" s="71"/>
      <c r="B19" s="72"/>
      <c r="C19" s="74"/>
    </row>
    <row r="20" ht="29" customHeight="1" spans="1:3">
      <c r="A20" s="71"/>
      <c r="B20" s="72"/>
      <c r="C20" s="74"/>
    </row>
    <row r="21" ht="29" customHeight="1" spans="1:3">
      <c r="A21" s="71"/>
      <c r="B21" s="72"/>
      <c r="C21" s="74"/>
    </row>
    <row r="22" ht="29" customHeight="1" spans="1:3">
      <c r="A22" s="75" t="s">
        <v>67</v>
      </c>
      <c r="B22" s="76"/>
      <c r="C22" s="74"/>
    </row>
  </sheetData>
  <mergeCells count="5">
    <mergeCell ref="A3:C3"/>
    <mergeCell ref="F4:G4"/>
    <mergeCell ref="A5:B5"/>
    <mergeCell ref="A22:B22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3" sqref="E13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153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79</v>
      </c>
      <c r="D5" s="70"/>
      <c r="E5" s="70"/>
      <c r="F5" s="70" t="s">
        <v>80</v>
      </c>
      <c r="G5" s="70"/>
      <c r="H5" s="70"/>
      <c r="I5" s="70" t="s">
        <v>154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82</v>
      </c>
      <c r="D6" s="70" t="s">
        <v>70</v>
      </c>
      <c r="E6" s="70" t="s">
        <v>71</v>
      </c>
      <c r="F6" s="70" t="s">
        <v>82</v>
      </c>
      <c r="G6" s="70" t="s">
        <v>70</v>
      </c>
      <c r="H6" s="70" t="s">
        <v>71</v>
      </c>
      <c r="I6" s="70" t="s">
        <v>82</v>
      </c>
      <c r="J6" s="70" t="s">
        <v>70</v>
      </c>
      <c r="K6" s="70" t="s">
        <v>71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67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10" sqref="D10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155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156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157</v>
      </c>
      <c r="B4" s="63"/>
      <c r="C4" s="63"/>
      <c r="D4" s="63" t="s">
        <v>158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159</v>
      </c>
      <c r="D5" s="63" t="s">
        <v>45</v>
      </c>
      <c r="E5" s="63" t="s">
        <v>46</v>
      </c>
      <c r="F5" s="63" t="s">
        <v>82</v>
      </c>
      <c r="G5" s="63" t="s">
        <v>70</v>
      </c>
      <c r="H5" s="63" t="s">
        <v>71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8" sqref="C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160</v>
      </c>
      <c r="B1" s="45"/>
      <c r="C1" s="45"/>
      <c r="D1" s="45"/>
      <c r="E1" s="45"/>
      <c r="F1" s="45"/>
    </row>
    <row r="2" ht="22.5" spans="1:8">
      <c r="A2" s="46" t="s">
        <v>161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162</v>
      </c>
      <c r="B4" s="51" t="s">
        <v>163</v>
      </c>
      <c r="C4" s="52" t="s">
        <v>164</v>
      </c>
      <c r="D4" s="52"/>
      <c r="E4" s="53" t="s">
        <v>165</v>
      </c>
      <c r="F4" s="10" t="s">
        <v>166</v>
      </c>
      <c r="G4" s="53" t="s">
        <v>167</v>
      </c>
      <c r="H4" s="53" t="s">
        <v>168</v>
      </c>
    </row>
    <row r="5" ht="21" customHeight="1" spans="1:8">
      <c r="A5" s="50"/>
      <c r="B5" s="51"/>
      <c r="C5" s="10" t="s">
        <v>169</v>
      </c>
      <c r="D5" s="10" t="s">
        <v>170</v>
      </c>
      <c r="E5" s="53"/>
      <c r="F5" s="10"/>
      <c r="G5" s="53"/>
      <c r="H5" s="53"/>
    </row>
    <row r="6" ht="27.75" customHeight="1" spans="1:8">
      <c r="A6" s="54" t="s">
        <v>67</v>
      </c>
      <c r="B6" s="55"/>
      <c r="C6" s="55"/>
      <c r="D6" s="55"/>
      <c r="E6" s="56"/>
      <c r="F6" s="57"/>
      <c r="G6" s="57" t="s">
        <v>171</v>
      </c>
      <c r="H6" s="57" t="s">
        <v>171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10" sqref="F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0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41</v>
      </c>
      <c r="G5" s="8"/>
      <c r="H5" s="8"/>
      <c r="I5" s="8"/>
      <c r="J5" s="41"/>
      <c r="K5" s="41"/>
      <c r="L5" s="23" t="s">
        <v>181</v>
      </c>
      <c r="M5" s="23" t="s">
        <v>182</v>
      </c>
      <c r="N5" s="42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T6" sqref="T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180</v>
      </c>
      <c r="D5" s="11" t="s">
        <v>193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2022-04-19T08:40:08Z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13576B35782243B3913796A40CD5C133</vt:lpwstr>
  </property>
</Properties>
</file>