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9" activeTab="1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_FilterDatabase" localSheetId="10" hidden="1">'11、2022年一般公共预算重点项目绩效目标表'!$A$4:$H$41</definedName>
    <definedName name="_xlnm._FilterDatabase" localSheetId="11" hidden="1">'12、2022年政府采购预算表'!$A$4:$N$68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<sst xmlns="http://schemas.openxmlformats.org/spreadsheetml/2006/main" count="772" uniqueCount="350">
  <si>
    <t>表1</t>
  </si>
  <si>
    <t>孝义市城市管理局2022年部门收支总表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</si>
  <si>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</si>
  <si>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</si>
  <si>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</si>
  <si>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</si>
  <si>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</si>
  <si>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</si>
  <si>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</si>
  <si>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</si>
  <si>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</si>
  <si>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</si>
  <si>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</si>
  <si>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</si>
  <si>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</si>
  <si>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</si>
  <si>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</si>
  <si>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</si>
  <si>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</si>
  <si>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</si>
  <si>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</si>
  <si>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</si>
  <si>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</si>
  <si>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</si>
  <si>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</si>
  <si>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</si>
  <si>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</si>
  <si>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</si>
  <si>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</si>
  <si>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</si>
  <si>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</si>
  <si>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</si>
  <si>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</si>
  <si>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</si>
  <si>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</si>
  <si>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</si>
  <si>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</si>
  <si>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</si>
  <si>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</si>
  <si>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孝义市城市管理局2022年部门收入总表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</si>
  <si>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</si>
  <si>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</si>
  <si>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</si>
  <si>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</si>
  <si>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</si>
  <si>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</si>
  <si>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</si>
  <si>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</si>
  <si>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</si>
  <si>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</si>
  <si>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政府办公厅（室）及相关机构事务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</si>
  <si>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</si>
  <si>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</si>
  <si>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</si>
  <si>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</si>
  <si>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</si>
  <si>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</si>
  <si>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</si>
  <si>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</si>
  <si>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</si>
  <si>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</si>
  <si>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</si>
  <si>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</si>
  <si>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</si>
  <si>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</si>
  <si>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</si>
  <si>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</si>
  <si>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</si>
  <si>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</si>
  <si>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</si>
  <si>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</si>
  <si>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</t>
  </si>
  <si>
    <t>城乡社区支出</t>
  </si>
  <si>
    <t>　21201</t>
  </si>
  <si>
    <t>　城乡社区管理事务</t>
  </si>
  <si>
    <t>　　2120104</t>
  </si>
  <si>
    <t>　　城管执法</t>
  </si>
  <si>
    <t>　　2120199</t>
  </si>
  <si>
    <t>　　其他城乡社区管理事务支出</t>
  </si>
  <si>
    <t>　21203</t>
  </si>
  <si>
    <t>　城乡社区公共设施</t>
  </si>
  <si>
    <t>　　2120399</t>
  </si>
  <si>
    <t>　　其他城乡社区公共设施支出</t>
  </si>
  <si>
    <t>　21205</t>
  </si>
  <si>
    <t>　城乡社区环境卫生</t>
  </si>
  <si>
    <t>　　2120501</t>
  </si>
  <si>
    <t>　　城乡社区环境卫生</t>
  </si>
  <si>
    <t>　21208</t>
  </si>
  <si>
    <t>　国有土地使用权出让收入安排的支出</t>
  </si>
  <si>
    <t>　　2120803</t>
  </si>
  <si>
    <t>　　城市建设支出</t>
  </si>
  <si>
    <t>　21213</t>
  </si>
  <si>
    <t>　城市基础设施配套费安排的支出</t>
  </si>
  <si>
    <t>　　2121302</t>
  </si>
  <si>
    <t>　　城市环境卫生</t>
  </si>
  <si>
    <t>　21214</t>
  </si>
  <si>
    <t>　污水处理费安排的支出</t>
  </si>
  <si>
    <t>　　2121401</t>
  </si>
  <si>
    <t>　　污水处理设施建设和运营</t>
  </si>
  <si>
    <t>213</t>
  </si>
  <si>
    <t>农林水支出</t>
  </si>
  <si>
    <t>　21307</t>
  </si>
  <si>
    <t>　农村综合改革</t>
  </si>
  <si>
    <t>　　2130799</t>
  </si>
  <si>
    <t>　　其他农村综合改革支出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</si>
  <si>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</si>
  <si>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</si>
  <si>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</si>
  <si>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</si>
  <si>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</si>
  <si>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</si>
  <si>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合计</t>
  </si>
  <si>
    <t>表3</t>
  </si>
  <si>
    <t>孝义市城市管理局2022年部门支出总表</t>
  </si>
  <si>
    <t>基本支出</t>
  </si>
  <si>
    <t>项目支出</t>
  </si>
  <si>
    <t>表4</t>
  </si>
  <si>
    <t>孝义市城市管理局2022年财政拨款收支总表</t>
  </si>
  <si>
    <t>小计</t>
  </si>
  <si>
    <t>政府性基金预算</t>
  </si>
  <si>
    <t>十五、资源勘探信息等支出</t>
  </si>
  <si>
    <t>表5</t>
  </si>
  <si>
    <t>孝义市城市管理局2022年一般公共预算支出表</t>
  </si>
  <si>
    <t>2021年预算数</t>
  </si>
  <si>
    <t>2022年预算数</t>
  </si>
  <si>
    <t>2022年预算数比2021年预算数增减%</t>
  </si>
  <si>
    <t xml:space="preserve">    2080502</t>
  </si>
  <si>
    <t xml:space="preserve">   事业单位离退休</t>
  </si>
  <si>
    <t>　 机关事业单位基本养老保险缴费支出</t>
  </si>
  <si>
    <t>　 机关事业单位职业年金缴费支出</t>
  </si>
  <si>
    <t xml:space="preserve">  行政事业单位医疗</t>
  </si>
  <si>
    <t xml:space="preserve">    行政单位医疗</t>
  </si>
  <si>
    <t>表6</t>
  </si>
  <si>
    <t>孝义市城市管理局2022年一般公共预算基本支出经济科目表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</si>
  <si>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</si>
  <si>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</si>
  <si>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</si>
  <si>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</si>
  <si>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</si>
  <si>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</si>
  <si>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</si>
  <si>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</si>
  <si>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</si>
  <si>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</si>
  <si>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</si>
  <si>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</si>
  <si>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</si>
  <si>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</si>
  <si>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</si>
  <si>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</si>
  <si>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</si>
  <si>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</si>
  <si>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</si>
  <si>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</si>
  <si>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</si>
  <si>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</si>
  <si>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</si>
  <si>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</si>
  <si>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</si>
  <si>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</si>
  <si>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</si>
  <si>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</si>
  <si>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</si>
  <si>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</si>
  <si>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</si>
  <si>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</si>
  <si>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</si>
  <si>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</si>
  <si>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</si>
  <si>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</si>
  <si>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</si>
  <si>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</si>
  <si>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</si>
  <si>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</si>
  <si>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</si>
  <si>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</si>
  <si>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</si>
  <si>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</si>
  <si>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</si>
  <si>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</si>
  <si>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</si>
  <si>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</si>
  <si>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</si>
  <si>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</si>
  <si>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</si>
  <si>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</si>
  <si>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</si>
  <si>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</si>
  <si>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</si>
  <si>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</si>
  <si>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孝义市城市管理局2022年一般公共预算“三公”经费支出情况统计表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</si>
  <si>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</si>
  <si>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</si>
  <si>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</si>
  <si>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</si>
  <si>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</si>
  <si>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</si>
  <si>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</si>
  <si>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</si>
  <si>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孝义市城市管理局2022年政府性基金预算收入表</t>
  </si>
  <si>
    <t>政府性基金预算收入</t>
  </si>
  <si>
    <t>合      计</t>
  </si>
  <si>
    <t>表9</t>
  </si>
  <si>
    <t>孝义市城市管理局2022年政府性基金预算支出表</t>
  </si>
  <si>
    <t>2022年预算比2021年预算数增减</t>
  </si>
  <si>
    <t>表10</t>
  </si>
  <si>
    <t>孝义市城市管理局2022年国有资本经营预算收支预算表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</si>
  <si>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</si>
  <si>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</si>
  <si>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</si>
  <si>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</si>
  <si>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孝义市城市管理局2022年一般公共预算重点项目绩效目标表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</si>
  <si>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</si>
  <si>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</si>
  <si>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</si>
  <si>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</si>
  <si>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</si>
  <si>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</si>
  <si>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</si>
  <si>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</si>
  <si>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</si>
  <si>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</si>
  <si>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2020年市政道路维护工程</t>
  </si>
  <si>
    <t>城管执法</t>
  </si>
  <si>
    <t>完成对道路的修复与维护，确保公共设施用地的使用</t>
  </si>
  <si>
    <t>2020年永安路两侧及游园中标绿化工程</t>
  </si>
  <si>
    <t>城乡社区环境卫生</t>
  </si>
  <si>
    <t>完成对城市环境绿化美化</t>
  </si>
  <si>
    <t>2020市政道路维护等工程</t>
  </si>
  <si>
    <t>其他城乡社区公共设施支出</t>
  </si>
  <si>
    <t>2021年绿化管护费</t>
  </si>
  <si>
    <t>提升城市市容市貌，为居民创造良好生活环境</t>
  </si>
  <si>
    <t>2021年绿化土地补偿费</t>
  </si>
  <si>
    <t>为绿化提供充足的土地，保障居民生活环境及城市美化</t>
  </si>
  <si>
    <t>2022年城区花卉装饰款</t>
  </si>
  <si>
    <t>2022年绿化管护费</t>
  </si>
  <si>
    <t>2022年绿化土地补偿费</t>
  </si>
  <si>
    <t>2022年乡村环境治理补助资金</t>
  </si>
  <si>
    <t>其他农村综合改革支出</t>
  </si>
  <si>
    <t>补充2022年城乡环卫市场化项目和垃圾转运站建设工程项目。推动实施乡村振兴战略，持续推进我市农村人居环境改善，进一步加强乡村环境治理。</t>
  </si>
  <si>
    <t>公共卫生间改造工程</t>
  </si>
  <si>
    <t>城市建设支出</t>
  </si>
  <si>
    <t>完成17座老旧公厕的升级改造和完成8座公厕的建设</t>
  </si>
  <si>
    <t>古城(旧城)外城排渠治理工程</t>
  </si>
  <si>
    <t>完成对古城(旧城)外城排渠的治理</t>
  </si>
  <si>
    <t>华博水务公司污水处理运营费</t>
  </si>
  <si>
    <t>污水处理设施建设和运营</t>
  </si>
  <si>
    <t>完成对城市污水环境的治理</t>
  </si>
  <si>
    <t>华博水务有限公司污水处理运营费</t>
  </si>
  <si>
    <t>垃圾清运处置市政公用等经费</t>
  </si>
  <si>
    <t>完成对城市垃圾清运的处置</t>
  </si>
  <si>
    <t>路灯电费</t>
  </si>
  <si>
    <t>完成对路灯费用的支付，确保公共设施的使用</t>
  </si>
  <si>
    <t>路灯改造工程</t>
  </si>
  <si>
    <t>保障城市路灯照明正常运行</t>
  </si>
  <si>
    <t>绿化水费</t>
  </si>
  <si>
    <t>合理安排浇灌，尽量减少用水</t>
  </si>
  <si>
    <t>洒水车经费</t>
  </si>
  <si>
    <t>保证提供充足植物所需用水</t>
  </si>
  <si>
    <t>胜溪湖2021年10月至2022年9月绿化管护费</t>
  </si>
  <si>
    <t>市政道路修缮工程</t>
  </si>
  <si>
    <t>委托业务</t>
  </si>
  <si>
    <t>委托办理业务所支付的费用，完成对费用的支付</t>
  </si>
  <si>
    <t>文明城市验收市政修缮工程</t>
  </si>
  <si>
    <t>孝义城乡环卫市场化改革项目</t>
  </si>
  <si>
    <t>其他城乡社区管理事务支出</t>
  </si>
  <si>
    <t>提升城乡环境卫生水平，为国家卫生城市、全国文明城市、国家园林城市复审奠定基础，为全市环保攻坚、改善农村人居环境行动计划提供有力保障。</t>
  </si>
  <si>
    <t>孝义市城市运行管理服务平台项目</t>
  </si>
  <si>
    <t>完成孝义市孝义城市运行管理服务平台建设</t>
  </si>
  <si>
    <t>孝义市农村生活垃圾治理工程垃圾中转站建设前期费用</t>
  </si>
  <si>
    <t>保障垃圾中转站正常运行。</t>
  </si>
  <si>
    <t>孝义市三条强制性标准天然气改造工程</t>
  </si>
  <si>
    <t>按时，按要求，按标准完成整改及迎检活动准备工作</t>
  </si>
  <si>
    <t>孝义市生活垃圾分类投放收集试点项目</t>
  </si>
  <si>
    <t>完成居民垃圾分类宣传督导及各种活动，确保分类方式持续可靠、运营稳定</t>
  </si>
  <si>
    <t>孝义市省道等清扫保洁购买服务项目</t>
  </si>
  <si>
    <t>改善省道和高阳农业园区环境卫生质量，特别加大省道清扫保洁力度，积极应对环保攻坚等工作对主干道路的环境卫生要求。</t>
  </si>
  <si>
    <t>孝义市郑兴公园景观接管改造工程</t>
  </si>
  <si>
    <t>城市环境卫生</t>
  </si>
  <si>
    <t>做好工程进度安排，质量监督控制，安全文明施工，生态环境保护等各项工作</t>
  </si>
  <si>
    <t>新建城区垃圾压缩转运站</t>
  </si>
  <si>
    <t>2022年完成工程建设投入使用</t>
  </si>
  <si>
    <t>修缮维护</t>
  </si>
  <si>
    <t>完成对城市修缮维护费的支付</t>
  </si>
  <si>
    <t>政府购买环卫服务</t>
  </si>
  <si>
    <t>根据十九大报告，事企分开，管办分离，扩大购买服务。</t>
  </si>
  <si>
    <t>泓源达环保科技有限公司矿区生活污水处理费</t>
  </si>
  <si>
    <t>泓源达水处理公司污水处理运营费</t>
  </si>
  <si>
    <t>表12</t>
  </si>
  <si>
    <t>孝义市城市管理局2022年政府采购预算表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</si>
  <si>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</si>
  <si>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</si>
  <si>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</si>
  <si>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</si>
  <si>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</si>
  <si>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</si>
  <si>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</si>
  <si>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</si>
  <si>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</si>
  <si>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</si>
  <si>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</si>
  <si>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</si>
  <si>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</si>
  <si>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</si>
  <si>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</si>
  <si>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公用经费项目</t>
  </si>
  <si>
    <t>机动车保险服务</t>
  </si>
  <si>
    <t>辆</t>
  </si>
  <si>
    <t>印刷服务</t>
  </si>
  <si>
    <t>件</t>
  </si>
  <si>
    <t>车辆维修和保养服务</t>
  </si>
  <si>
    <t>多功能一体机</t>
  </si>
  <si>
    <t>台</t>
  </si>
  <si>
    <t>台式计算机</t>
  </si>
  <si>
    <t>便携式计算机</t>
  </si>
  <si>
    <t>复印纸</t>
  </si>
  <si>
    <t>车辆加油服务</t>
  </si>
  <si>
    <t>垃圾处置中心污泥处置中心项目配套新增单回路电力设备</t>
  </si>
  <si>
    <t>职工餐厅购买服务</t>
  </si>
  <si>
    <t>胜溪湖景区旅游厕所升级改造工程款</t>
  </si>
  <si>
    <t>西景观绿化工程</t>
  </si>
  <si>
    <t>城区道路交叉口四处游园雕塑建设工程</t>
  </si>
  <si>
    <t>崇文大街与永盛路交叉口西北角、东南角、西南角三处游园建设工程</t>
  </si>
  <si>
    <t>办公设备购置费</t>
  </si>
  <si>
    <t>柜</t>
  </si>
  <si>
    <t>支</t>
  </si>
  <si>
    <t>胜溪湖设施维修及管护费</t>
  </si>
  <si>
    <t>印刷品</t>
  </si>
  <si>
    <t>照明设备</t>
  </si>
  <si>
    <t>胜溪湖补充日常管护费</t>
  </si>
  <si>
    <t>文艺设备</t>
  </si>
  <si>
    <t>专用设备</t>
  </si>
  <si>
    <t>路灯材料采购费</t>
  </si>
  <si>
    <t>印刷费</t>
  </si>
  <si>
    <t>其他计算机设备及软件</t>
  </si>
  <si>
    <t>椅凳</t>
  </si>
  <si>
    <t>把</t>
  </si>
  <si>
    <t>台、桌</t>
  </si>
  <si>
    <r>
      <rPr>
        <sz val="12"/>
        <rFont val="Arial"/>
        <charset val="0"/>
      </rPr>
      <t>2022</t>
    </r>
    <r>
      <rPr>
        <sz val="12"/>
        <rFont val="宋体"/>
        <charset val="0"/>
      </rPr>
      <t>年城区花卉装饰款</t>
    </r>
  </si>
  <si>
    <t>表13</t>
  </si>
  <si>
    <t>孝义市城市管理局2022年政府购买服务支出预算表</t>
  </si>
  <si>
    <t>购买服务内容</t>
  </si>
  <si>
    <t>承接主体</t>
  </si>
  <si>
    <t>一般公共预算资金</t>
  </si>
  <si>
    <t>其他收入安排资金</t>
  </si>
  <si>
    <t>孝义市城乡环卫市场化改革项目</t>
  </si>
  <si>
    <t>深能环保发展城市服务（孝义）有限公司</t>
  </si>
  <si>
    <t>孝义市运煤大道清扫保洁购买服务项目</t>
  </si>
  <si>
    <t>山西蓝丽清洗清洁有限公司</t>
  </si>
  <si>
    <t>垃圾分类服务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</si>
</sst>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* #,##0.0;* \-#,##0.0;* &quot;&quot;??;@"/>
    <numFmt numFmtId="178" formatCode="0_ "/>
    <numFmt numFmtId="179" formatCode="#,##0.000000;[Red]#,##0.00000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2"/>
      <name val="Arial"/>
      <charset val="0"/>
    </font>
    <font>
      <sz val="14"/>
      <name val="黑体"/>
      <charset val="134"/>
    </font>
    <font>
      <b/>
      <sz val="18"/>
      <name val="宋体"/>
      <charset val="134"/>
    </font>
    <font>
      <sz val="12"/>
      <color indexed="8"/>
      <name val="宋体"/>
      <charset val="0"/>
    </font>
    <font>
      <sz val="9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4" borderId="2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21" borderId="24" applyNumberFormat="0" applyAlignment="0" applyProtection="0">
      <alignment vertical="center"/>
    </xf>
    <xf numFmtId="0" fontId="35" fillId="21" borderId="18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 applyProtection="0"/>
  </cellStyleXfs>
  <cellXfs count="16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/>
    <xf numFmtId="0" fontId="0" fillId="0" borderId="2" xfId="49" applyFont="1" applyBorder="1" applyAlignment="1" applyProtection="1">
      <alignment wrapText="1"/>
    </xf>
    <xf numFmtId="176" fontId="0" fillId="0" borderId="2" xfId="49" applyNumberFormat="1" applyFont="1" applyBorder="1" applyProtection="1"/>
    <xf numFmtId="176" fontId="0" fillId="0" borderId="2" xfId="49" applyNumberFormat="1" applyFont="1" applyBorder="1" applyAlignment="1" applyProtection="1">
      <alignment wrapText="1"/>
    </xf>
    <xf numFmtId="176" fontId="3" fillId="0" borderId="7" xfId="0" applyNumberFormat="1" applyFont="1" applyFill="1" applyBorder="1" applyAlignment="1" applyProtection="1">
      <alignment horizontal="right"/>
    </xf>
    <xf numFmtId="0" fontId="0" fillId="0" borderId="2" xfId="49" applyFont="1" applyBorder="1" applyProtection="1"/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left" vertical="center"/>
    </xf>
    <xf numFmtId="176" fontId="0" fillId="0" borderId="9" xfId="0" applyNumberFormat="1" applyFont="1" applyBorder="1" applyAlignment="1">
      <alignment horizontal="right" vertical="center"/>
    </xf>
    <xf numFmtId="176" fontId="0" fillId="0" borderId="9" xfId="0" applyNumberFormat="1" applyFont="1" applyBorder="1" applyAlignment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wrapText="1"/>
    </xf>
    <xf numFmtId="0" fontId="3" fillId="0" borderId="10" xfId="0" applyFont="1" applyFill="1" applyBorder="1" applyAlignment="1" applyProtection="1"/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176" fontId="0" fillId="0" borderId="2" xfId="0" applyNumberFormat="1" applyFont="1" applyFill="1" applyBorder="1" applyAlignment="1">
      <alignment vertical="center"/>
    </xf>
    <xf numFmtId="0" fontId="5" fillId="0" borderId="10" xfId="0" applyFont="1" applyFill="1" applyBorder="1" applyAlignment="1" applyProtection="1"/>
    <xf numFmtId="49" fontId="0" fillId="0" borderId="5" xfId="0" applyNumberFormat="1" applyFont="1" applyFill="1" applyBorder="1" applyAlignment="1" applyProtection="1">
      <alignment horizontal="left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/>
    <xf numFmtId="0" fontId="0" fillId="0" borderId="2" xfId="0" applyFont="1" applyBorder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9" fontId="8" fillId="0" borderId="7" xfId="0" applyNumberFormat="1" applyFont="1" applyFill="1" applyBorder="1" applyAlignment="1" applyProtection="1">
      <alignment vertical="center"/>
    </xf>
    <xf numFmtId="179" fontId="8" fillId="0" borderId="2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9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8" fillId="0" borderId="7" xfId="0" applyNumberFormat="1" applyFont="1" applyFill="1" applyBorder="1" applyAlignment="1" applyProtection="1">
      <alignment horizontal="right" vertical="center" wrapText="1"/>
    </xf>
    <xf numFmtId="178" fontId="0" fillId="0" borderId="1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Protection="1"/>
    <xf numFmtId="0" fontId="0" fillId="0" borderId="9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3" fillId="0" borderId="12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3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15" fillId="0" borderId="15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9" xfId="0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horizontal="right" vertical="center"/>
    </xf>
    <xf numFmtId="176" fontId="8" fillId="0" borderId="11" xfId="0" applyNumberFormat="1" applyFont="1" applyFill="1" applyBorder="1" applyAlignment="1" applyProtection="1">
      <alignment horizontal="right" vertical="center" wrapText="1"/>
    </xf>
    <xf numFmtId="176" fontId="8" fillId="0" borderId="10" xfId="0" applyNumberFormat="1" applyFont="1" applyFill="1" applyBorder="1" applyAlignment="1" applyProtection="1">
      <alignment horizontal="right" vertical="center" wrapText="1"/>
    </xf>
    <xf numFmtId="176" fontId="8" fillId="0" borderId="16" xfId="0" applyNumberFormat="1" applyFont="1" applyFill="1" applyBorder="1" applyAlignment="1" applyProtection="1">
      <alignment horizontal="right" vertical="center" wrapText="1"/>
    </xf>
    <xf numFmtId="176" fontId="8" fillId="0" borderId="17" xfId="0" applyNumberFormat="1" applyFont="1" applyFill="1" applyBorder="1" applyAlignment="1" applyProtection="1">
      <alignment horizontal="right" vertical="center" wrapText="1"/>
    </xf>
    <xf numFmtId="176" fontId="12" fillId="0" borderId="7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176" fontId="11" fillId="0" borderId="7" xfId="0" applyNumberFormat="1" applyFont="1" applyFill="1" applyBorder="1" applyAlignment="1" applyProtection="1">
      <alignment horizontal="center" vertical="center" wrapText="1"/>
    </xf>
    <xf numFmtId="176" fontId="11" fillId="0" borderId="7" xfId="0" applyNumberFormat="1" applyFont="1" applyFill="1" applyBorder="1" applyAlignment="1" applyProtection="1">
      <alignment vertical="center"/>
    </xf>
    <xf numFmtId="176" fontId="11" fillId="0" borderId="7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4" workbookViewId="0">
      <selection activeCell="J14" sqref="J14"/>
    </sheetView>
  </sheetViews>
  <sheetFormatPr defaultColWidth="6.875" defaultRowHeight="11.25" outlineLevelCol="7"/>
  <cols>
    <col min="1" max="1" width="33" style="71" customWidth="1"/>
    <col min="2" max="2" width="9.25" style="71" customWidth="1"/>
    <col min="3" max="3" width="9.875" style="71" customWidth="1"/>
    <col min="4" max="4" width="9.25" style="71" customWidth="1"/>
    <col min="5" max="5" width="34.125" style="71" customWidth="1"/>
    <col min="6" max="6" width="10.25" style="71" customWidth="1"/>
    <col min="7" max="7" width="10.375" style="71" customWidth="1"/>
    <col min="8" max="8" width="10.25" style="71" customWidth="1"/>
    <col min="9" max="16384" width="6.875" style="71"/>
  </cols>
  <sheetData>
    <row r="1" ht="16.5" customHeight="1" spans="1:8">
      <c r="A1" s="81" t="s">
        <v>0</v>
      </c>
      <c r="B1" s="81"/>
      <c r="C1" s="81"/>
      <c r="D1" s="128"/>
      <c r="E1" s="128"/>
      <c r="F1" s="128"/>
      <c r="G1" s="128"/>
      <c r="H1" s="129"/>
    </row>
    <row r="2" ht="18.75" customHeight="1" spans="1:8">
      <c r="A2" s="130"/>
      <c r="B2" s="130"/>
      <c r="C2" s="130"/>
      <c r="D2" s="128"/>
      <c r="E2" s="128"/>
      <c r="F2" s="128"/>
      <c r="G2" s="128"/>
      <c r="H2" s="129"/>
    </row>
    <row r="3" ht="21" customHeight="1" spans="1:8">
      <c r="A3" s="102" t="s">
        <v>1</v>
      </c>
      <c r="B3" s="102"/>
      <c r="C3" s="102"/>
      <c r="D3" s="102"/>
      <c r="E3" s="102"/>
      <c r="F3" s="102"/>
      <c r="G3" s="102"/>
      <c r="H3" s="102"/>
    </row>
    <row r="4" ht="14.25" customHeight="1" spans="1:8">
      <c r="A4" s="131"/>
      <c r="B4" s="131"/>
      <c r="C4" s="131"/>
      <c r="D4" s="131"/>
      <c r="E4" s="131"/>
      <c r="F4" s="131"/>
      <c r="G4" s="131"/>
      <c r="H4" s="104" t="s">
        <v>2</v>
      </c>
    </row>
    <row r="5" ht="24" customHeight="1" spans="1:8">
      <c r="A5" s="160" t="s">
        <v>3</v>
      </c>
      <c r="B5" s="82"/>
      <c r="C5" s="82"/>
      <c r="D5" s="82"/>
      <c r="E5" s="160" t="s">
        <v>4</v>
      </c>
      <c r="F5" s="82"/>
      <c r="G5" s="82"/>
      <c r="H5" s="82"/>
    </row>
    <row r="6" ht="24" customHeight="1" spans="1:8">
      <c r="A6" s="161" t="s">
        <v>5</v>
      </c>
      <c r="B6" s="140" t="s">
        <v>6</v>
      </c>
      <c r="C6" s="154"/>
      <c r="D6" s="141"/>
      <c r="E6" s="146" t="s">
        <v>7</v>
      </c>
      <c r="F6" s="140" t="s">
        <v>6</v>
      </c>
      <c r="G6" s="154"/>
      <c r="H6" s="141"/>
    </row>
    <row r="7" ht="48.75" customHeight="1" spans="1:8">
      <c r="A7" s="143"/>
      <c r="B7" s="99" t="s">
        <v>8</v>
      </c>
      <c r="C7" s="99" t="s">
        <v>9</v>
      </c>
      <c r="D7" s="99" t="s">
        <v>10</v>
      </c>
      <c r="E7" s="147"/>
      <c r="F7" s="99" t="s">
        <v>8</v>
      </c>
      <c r="G7" s="99" t="s">
        <v>9</v>
      </c>
      <c r="H7" s="99" t="s">
        <v>10</v>
      </c>
    </row>
    <row r="8" ht="24" customHeight="1" spans="1:8">
      <c r="A8" s="91" t="s">
        <v>11</v>
      </c>
      <c r="B8" s="123">
        <v>4499.77</v>
      </c>
      <c r="C8" s="155">
        <v>21203.033493</v>
      </c>
      <c r="D8" s="86">
        <f>(C8-B8)/B8*100%</f>
        <v>3.71202605755405</v>
      </c>
      <c r="E8" s="85" t="s">
        <v>12</v>
      </c>
      <c r="F8" s="156"/>
      <c r="G8" s="134">
        <v>2.7112</v>
      </c>
      <c r="H8" s="86"/>
    </row>
    <row r="9" ht="24" customHeight="1" spans="1:8">
      <c r="A9" s="91" t="s">
        <v>13</v>
      </c>
      <c r="B9" s="123"/>
      <c r="C9" s="91">
        <v>2400</v>
      </c>
      <c r="D9" s="86">
        <v>1</v>
      </c>
      <c r="E9" s="85" t="s">
        <v>14</v>
      </c>
      <c r="F9" s="156"/>
      <c r="G9" s="134"/>
      <c r="H9" s="86"/>
    </row>
    <row r="10" ht="24" customHeight="1" spans="1:8">
      <c r="A10" s="91" t="s">
        <v>15</v>
      </c>
      <c r="B10" s="123"/>
      <c r="C10" s="91"/>
      <c r="D10" s="86"/>
      <c r="E10" s="85" t="s">
        <v>16</v>
      </c>
      <c r="F10" s="156"/>
      <c r="G10" s="134"/>
      <c r="H10" s="86"/>
    </row>
    <row r="11" ht="24" customHeight="1" spans="1:8">
      <c r="A11" s="91" t="s">
        <v>17</v>
      </c>
      <c r="B11" s="123"/>
      <c r="C11" s="91"/>
      <c r="D11" s="86"/>
      <c r="E11" s="91" t="s">
        <v>18</v>
      </c>
      <c r="F11" s="123"/>
      <c r="G11" s="135"/>
      <c r="H11" s="86"/>
    </row>
    <row r="12" ht="24" customHeight="1" spans="1:8">
      <c r="A12" s="91"/>
      <c r="B12" s="123"/>
      <c r="C12" s="91"/>
      <c r="D12" s="86"/>
      <c r="E12" s="85" t="s">
        <v>19</v>
      </c>
      <c r="F12" s="156"/>
      <c r="G12" s="134"/>
      <c r="H12" s="86"/>
    </row>
    <row r="13" ht="24" customHeight="1" spans="1:8">
      <c r="A13" s="91"/>
      <c r="B13" s="123"/>
      <c r="C13" s="91"/>
      <c r="D13" s="86"/>
      <c r="E13" s="85" t="s">
        <v>20</v>
      </c>
      <c r="F13" s="156"/>
      <c r="G13" s="134"/>
      <c r="H13" s="86"/>
    </row>
    <row r="14" ht="24" customHeight="1" spans="1:8">
      <c r="A14" s="91"/>
      <c r="B14" s="123"/>
      <c r="C14" s="91"/>
      <c r="D14" s="86"/>
      <c r="E14" s="91" t="s">
        <v>21</v>
      </c>
      <c r="F14" s="123"/>
      <c r="G14" s="135"/>
      <c r="H14" s="86"/>
    </row>
    <row r="15" ht="24" customHeight="1" spans="1:8">
      <c r="A15" s="91"/>
      <c r="B15" s="123"/>
      <c r="C15" s="91"/>
      <c r="D15" s="86"/>
      <c r="E15" s="91" t="s">
        <v>22</v>
      </c>
      <c r="F15" s="123">
        <v>201.01</v>
      </c>
      <c r="G15" s="136">
        <v>355.847752</v>
      </c>
      <c r="H15" s="86">
        <f>(G15-F15)/F15*100%</f>
        <v>0.770298751305905</v>
      </c>
    </row>
    <row r="16" ht="24" customHeight="1" spans="1:8">
      <c r="A16" s="91"/>
      <c r="B16" s="123"/>
      <c r="C16" s="91"/>
      <c r="D16" s="86"/>
      <c r="E16" s="85" t="s">
        <v>23</v>
      </c>
      <c r="F16" s="123">
        <v>74.96</v>
      </c>
      <c r="G16" s="157">
        <v>143.962211</v>
      </c>
      <c r="H16" s="86">
        <f>(G16-F16)/F16*100%</f>
        <v>0.920520424226254</v>
      </c>
    </row>
    <row r="17" ht="24" customHeight="1" spans="1:8">
      <c r="A17" s="91"/>
      <c r="B17" s="123"/>
      <c r="C17" s="91"/>
      <c r="D17" s="86"/>
      <c r="E17" s="85" t="s">
        <v>24</v>
      </c>
      <c r="F17" s="123"/>
      <c r="G17" s="138"/>
      <c r="H17" s="86"/>
    </row>
    <row r="18" ht="24" customHeight="1" spans="1:8">
      <c r="A18" s="91"/>
      <c r="B18" s="123"/>
      <c r="C18" s="91"/>
      <c r="D18" s="86"/>
      <c r="E18" s="91" t="s">
        <v>25</v>
      </c>
      <c r="F18" s="123">
        <v>4087.4</v>
      </c>
      <c r="G18" s="157">
        <v>22186.088957</v>
      </c>
      <c r="H18" s="86">
        <f>(G18-F18)/F18*100%</f>
        <v>4.4279221404805</v>
      </c>
    </row>
    <row r="19" ht="24" customHeight="1" spans="1:8">
      <c r="A19" s="91"/>
      <c r="B19" s="123"/>
      <c r="C19" s="91"/>
      <c r="D19" s="86"/>
      <c r="E19" s="91" t="s">
        <v>26</v>
      </c>
      <c r="F19" s="123"/>
      <c r="G19" s="157">
        <v>578</v>
      </c>
      <c r="H19" s="86"/>
    </row>
    <row r="20" ht="24" customHeight="1" spans="1:8">
      <c r="A20" s="91"/>
      <c r="B20" s="123"/>
      <c r="C20" s="91"/>
      <c r="D20" s="86"/>
      <c r="E20" s="91" t="s">
        <v>27</v>
      </c>
      <c r="F20" s="123"/>
      <c r="G20" s="135"/>
      <c r="H20" s="86"/>
    </row>
    <row r="21" ht="24" customHeight="1" spans="1:8">
      <c r="A21" s="91"/>
      <c r="B21" s="123"/>
      <c r="C21" s="91"/>
      <c r="D21" s="86"/>
      <c r="E21" s="91" t="s">
        <v>28</v>
      </c>
      <c r="F21" s="123"/>
      <c r="G21" s="135"/>
      <c r="H21" s="86"/>
    </row>
    <row r="22" ht="24" customHeight="1" spans="1:8">
      <c r="A22" s="91"/>
      <c r="B22" s="123"/>
      <c r="C22" s="91"/>
      <c r="D22" s="86"/>
      <c r="E22" s="91" t="s">
        <v>29</v>
      </c>
      <c r="F22" s="123"/>
      <c r="G22" s="135"/>
      <c r="H22" s="86"/>
    </row>
    <row r="23" ht="24" customHeight="1" spans="1:8">
      <c r="A23" s="91"/>
      <c r="B23" s="123"/>
      <c r="C23" s="91"/>
      <c r="D23" s="86"/>
      <c r="E23" s="91" t="s">
        <v>30</v>
      </c>
      <c r="F23" s="123"/>
      <c r="G23" s="135"/>
      <c r="H23" s="86"/>
    </row>
    <row r="24" ht="24" customHeight="1" spans="1:8">
      <c r="A24" s="91"/>
      <c r="B24" s="123"/>
      <c r="C24" s="91"/>
      <c r="D24" s="86"/>
      <c r="E24" s="91" t="s">
        <v>31</v>
      </c>
      <c r="F24" s="123"/>
      <c r="G24" s="135"/>
      <c r="H24" s="86"/>
    </row>
    <row r="25" ht="24" customHeight="1" spans="1:8">
      <c r="A25" s="91"/>
      <c r="B25" s="123"/>
      <c r="C25" s="91"/>
      <c r="D25" s="86"/>
      <c r="E25" s="91" t="s">
        <v>32</v>
      </c>
      <c r="F25" s="123">
        <v>136.4</v>
      </c>
      <c r="G25" s="157">
        <v>336.423373</v>
      </c>
      <c r="H25" s="86">
        <f>(G25-F25)/F25*100%</f>
        <v>1.46644701612903</v>
      </c>
    </row>
    <row r="26" ht="24" customHeight="1" spans="1:8">
      <c r="A26" s="91"/>
      <c r="B26" s="123"/>
      <c r="C26" s="91"/>
      <c r="D26" s="86"/>
      <c r="E26" s="91" t="s">
        <v>33</v>
      </c>
      <c r="F26" s="123"/>
      <c r="G26" s="135"/>
      <c r="H26" s="86"/>
    </row>
    <row r="27" ht="24" customHeight="1" spans="1:8">
      <c r="A27" s="91"/>
      <c r="B27" s="123"/>
      <c r="C27" s="91"/>
      <c r="D27" s="86"/>
      <c r="E27" s="91" t="s">
        <v>34</v>
      </c>
      <c r="F27" s="123"/>
      <c r="G27" s="135"/>
      <c r="H27" s="86"/>
    </row>
    <row r="28" ht="24" customHeight="1" spans="1:8">
      <c r="A28" s="91"/>
      <c r="B28" s="123"/>
      <c r="C28" s="91"/>
      <c r="D28" s="86"/>
      <c r="E28" s="91" t="s">
        <v>35</v>
      </c>
      <c r="F28" s="123"/>
      <c r="G28" s="139"/>
      <c r="H28" s="86"/>
    </row>
    <row r="29" ht="24" customHeight="1" spans="1:8">
      <c r="A29" s="135" t="s">
        <v>36</v>
      </c>
      <c r="B29" s="123">
        <f>B8</f>
        <v>4499.77</v>
      </c>
      <c r="C29" s="158">
        <v>23603.033493</v>
      </c>
      <c r="D29" s="86">
        <f>(C29-B29)/B29*100%</f>
        <v>4.24538665153997</v>
      </c>
      <c r="E29" s="135" t="s">
        <v>37</v>
      </c>
      <c r="F29" s="123">
        <f>SUM(F15:F28)</f>
        <v>4499.77</v>
      </c>
      <c r="G29" s="159">
        <v>23603.033493</v>
      </c>
      <c r="H29" s="86">
        <f>(G29-F29)/F29*100%</f>
        <v>4.24538665153997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196527777777778" bottom="0.590277777777778" header="0.511805555555556" footer="0.511805555555556"/>
  <pageSetup paperSize="9" scale="75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G15" sqref="G15"/>
    </sheetView>
  </sheetViews>
  <sheetFormatPr defaultColWidth="6.875" defaultRowHeight="11.25"/>
  <cols>
    <col min="1" max="8" width="14.9" style="71" customWidth="1"/>
    <col min="9" max="11" width="9.875" style="71" customWidth="1"/>
    <col min="12" max="16384" width="6.875" style="71"/>
  </cols>
  <sheetData>
    <row r="1" ht="16.5" customHeight="1" spans="1:11">
      <c r="A1" s="53" t="s">
        <v>205</v>
      </c>
      <c r="B1" s="54"/>
      <c r="C1" s="54"/>
      <c r="D1" s="54"/>
      <c r="E1" s="54"/>
      <c r="F1" s="54"/>
      <c r="G1" s="54"/>
      <c r="H1" s="54"/>
      <c r="I1" s="54"/>
      <c r="J1" s="78"/>
      <c r="K1" s="78"/>
    </row>
    <row r="2" ht="37" customHeight="1" spans="1:8">
      <c r="A2" s="72" t="s">
        <v>206</v>
      </c>
      <c r="B2" s="72"/>
      <c r="C2" s="72"/>
      <c r="D2" s="72"/>
      <c r="E2" s="72"/>
      <c r="F2" s="72"/>
      <c r="G2" s="72"/>
      <c r="H2" s="72"/>
    </row>
    <row r="3" ht="23" customHeight="1" spans="1:8">
      <c r="A3" s="73"/>
      <c r="B3" s="73"/>
      <c r="C3" s="73"/>
      <c r="D3" s="73"/>
      <c r="E3" s="73"/>
      <c r="F3" s="73"/>
      <c r="G3" s="74" t="s">
        <v>2</v>
      </c>
      <c r="H3" s="74"/>
    </row>
    <row r="4" ht="33" customHeight="1" spans="1:8">
      <c r="A4" s="75" t="s">
        <v>207</v>
      </c>
      <c r="B4" s="75"/>
      <c r="C4" s="75"/>
      <c r="D4" s="75" t="s">
        <v>208</v>
      </c>
      <c r="E4" s="75"/>
      <c r="F4" s="75"/>
      <c r="G4" s="75"/>
      <c r="H4" s="75"/>
    </row>
    <row r="5" ht="33" customHeight="1" spans="1:8">
      <c r="A5" s="75" t="s">
        <v>40</v>
      </c>
      <c r="B5" s="75"/>
      <c r="C5" s="76" t="s">
        <v>209</v>
      </c>
      <c r="D5" s="75" t="s">
        <v>45</v>
      </c>
      <c r="E5" s="75" t="s">
        <v>46</v>
      </c>
      <c r="F5" s="75" t="s">
        <v>111</v>
      </c>
      <c r="G5" s="75" t="s">
        <v>114</v>
      </c>
      <c r="H5" s="75" t="s">
        <v>115</v>
      </c>
    </row>
    <row r="6" ht="33" customHeight="1" spans="1:8">
      <c r="A6" s="75" t="s">
        <v>45</v>
      </c>
      <c r="B6" s="75" t="s">
        <v>46</v>
      </c>
      <c r="C6" s="76"/>
      <c r="D6" s="75"/>
      <c r="E6" s="75"/>
      <c r="F6" s="75"/>
      <c r="G6" s="75"/>
      <c r="H6" s="75"/>
    </row>
    <row r="7" ht="33" customHeight="1" spans="1:8">
      <c r="A7" s="77"/>
      <c r="B7" s="77"/>
      <c r="C7" s="77"/>
      <c r="D7" s="77"/>
      <c r="E7" s="77"/>
      <c r="F7" s="77"/>
      <c r="G7" s="77"/>
      <c r="H7" s="77"/>
    </row>
    <row r="8" ht="33" customHeight="1" spans="1:8">
      <c r="A8" s="77"/>
      <c r="B8" s="77"/>
      <c r="C8" s="77"/>
      <c r="D8" s="77"/>
      <c r="E8" s="77"/>
      <c r="F8" s="77"/>
      <c r="G8" s="77"/>
      <c r="H8" s="77"/>
    </row>
    <row r="9" ht="33" customHeight="1" spans="1:8">
      <c r="A9" s="77"/>
      <c r="B9" s="77"/>
      <c r="C9" s="77"/>
      <c r="D9" s="77"/>
      <c r="E9" s="77"/>
      <c r="F9" s="77"/>
      <c r="G9" s="77"/>
      <c r="H9" s="77"/>
    </row>
    <row r="10" ht="33" customHeight="1" spans="1:8">
      <c r="A10" s="77"/>
      <c r="B10" s="77"/>
      <c r="C10" s="77"/>
      <c r="D10" s="77"/>
      <c r="E10" s="77"/>
      <c r="F10" s="77"/>
      <c r="G10" s="77"/>
      <c r="H10" s="77"/>
    </row>
    <row r="11" ht="33" customHeight="1" spans="1:8">
      <c r="A11" s="77"/>
      <c r="B11" s="77"/>
      <c r="C11" s="77"/>
      <c r="D11" s="77"/>
      <c r="E11" s="77"/>
      <c r="F11" s="77"/>
      <c r="G11" s="77"/>
      <c r="H11" s="77"/>
    </row>
    <row r="12" ht="33" customHeight="1" spans="1:8">
      <c r="A12" s="77"/>
      <c r="B12" s="77"/>
      <c r="C12" s="77"/>
      <c r="D12" s="77"/>
      <c r="E12" s="77"/>
      <c r="F12" s="77"/>
      <c r="G12" s="77"/>
      <c r="H12" s="77"/>
    </row>
    <row r="13" ht="33" customHeight="1" spans="1:8">
      <c r="A13" s="77"/>
      <c r="B13" s="77"/>
      <c r="C13" s="77"/>
      <c r="D13" s="77"/>
      <c r="E13" s="77"/>
      <c r="F13" s="77"/>
      <c r="G13" s="77"/>
      <c r="H13" s="77"/>
    </row>
    <row r="14" ht="33" customHeight="1" spans="1:8">
      <c r="A14" s="77"/>
      <c r="B14" s="77"/>
      <c r="C14" s="77"/>
      <c r="D14" s="77"/>
      <c r="E14" s="77"/>
      <c r="F14" s="77"/>
      <c r="G14" s="77"/>
      <c r="H14" s="77"/>
    </row>
    <row r="15" ht="33" customHeight="1" spans="1:8">
      <c r="A15" s="77"/>
      <c r="B15" s="77"/>
      <c r="C15" s="77"/>
      <c r="D15" s="77"/>
      <c r="E15" s="77"/>
      <c r="F15" s="77"/>
      <c r="G15" s="77"/>
      <c r="H15" s="7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xSplit="1" topLeftCell="B1" activePane="topRight" state="frozen"/>
      <selection/>
      <selection pane="topRight" activeCell="E35" sqref="E35"/>
    </sheetView>
  </sheetViews>
  <sheetFormatPr defaultColWidth="9" defaultRowHeight="14.25" outlineLevelCol="7"/>
  <cols>
    <col min="1" max="1" width="34.625" customWidth="1"/>
    <col min="2" max="4" width="11.75" customWidth="1"/>
    <col min="5" max="5" width="28.5" customWidth="1"/>
    <col min="6" max="6" width="11.75" customWidth="1"/>
    <col min="7" max="7" width="42" customWidth="1"/>
    <col min="8" max="8" width="45.375" customWidth="1"/>
  </cols>
  <sheetData>
    <row r="1" ht="18.75" spans="1:6">
      <c r="A1" s="53" t="s">
        <v>210</v>
      </c>
      <c r="B1" s="54"/>
      <c r="C1" s="54"/>
      <c r="D1" s="54"/>
      <c r="E1" s="54"/>
      <c r="F1" s="54"/>
    </row>
    <row r="2" ht="22.5" spans="1:8">
      <c r="A2" s="55" t="s">
        <v>211</v>
      </c>
      <c r="B2" s="55"/>
      <c r="C2" s="55"/>
      <c r="D2" s="55"/>
      <c r="E2" s="55"/>
      <c r="F2" s="55"/>
      <c r="G2" s="55"/>
      <c r="H2" s="55"/>
    </row>
    <row r="3" ht="20.25" customHeight="1" spans="1:8">
      <c r="A3" s="56"/>
      <c r="B3" s="57"/>
      <c r="C3" s="57"/>
      <c r="D3" s="57"/>
      <c r="E3" s="57"/>
      <c r="F3" s="57"/>
      <c r="G3" s="58" t="s">
        <v>2</v>
      </c>
      <c r="H3" s="58"/>
    </row>
    <row r="4" ht="21" customHeight="1" spans="1:8">
      <c r="A4" s="59" t="s">
        <v>212</v>
      </c>
      <c r="B4" s="60" t="s">
        <v>213</v>
      </c>
      <c r="C4" s="61" t="s">
        <v>214</v>
      </c>
      <c r="D4" s="61"/>
      <c r="E4" s="62" t="s">
        <v>215</v>
      </c>
      <c r="F4" s="10" t="s">
        <v>216</v>
      </c>
      <c r="G4" s="62" t="s">
        <v>217</v>
      </c>
      <c r="H4" s="62" t="s">
        <v>218</v>
      </c>
    </row>
    <row r="5" ht="21" customHeight="1" spans="1:8">
      <c r="A5" s="59"/>
      <c r="B5" s="60"/>
      <c r="C5" s="10" t="s">
        <v>219</v>
      </c>
      <c r="D5" s="10" t="s">
        <v>220</v>
      </c>
      <c r="E5" s="62"/>
      <c r="F5" s="10"/>
      <c r="G5" s="62"/>
      <c r="H5" s="62"/>
    </row>
    <row r="6" ht="27.75" customHeight="1" spans="1:8">
      <c r="A6" s="63" t="s">
        <v>201</v>
      </c>
      <c r="B6" s="64">
        <f>SUM(B7:B41)</f>
        <v>17477.570331</v>
      </c>
      <c r="C6" s="64">
        <f>SUM(C7:C41)</f>
        <v>17004.570331</v>
      </c>
      <c r="D6" s="64">
        <f>SUM(D7:D41)</f>
        <v>578</v>
      </c>
      <c r="E6" s="65"/>
      <c r="F6" s="66"/>
      <c r="G6" s="66" t="s">
        <v>221</v>
      </c>
      <c r="H6" s="67" t="s">
        <v>221</v>
      </c>
    </row>
    <row r="7" ht="27.75" customHeight="1" spans="1:8">
      <c r="A7" s="68" t="s">
        <v>222</v>
      </c>
      <c r="B7" s="64">
        <f t="shared" ref="B7:B29" si="0">C7+D7</f>
        <v>106.87</v>
      </c>
      <c r="C7" s="64">
        <v>106.87</v>
      </c>
      <c r="D7" s="64"/>
      <c r="E7" s="69" t="s">
        <v>223</v>
      </c>
      <c r="F7" s="70">
        <v>2120104</v>
      </c>
      <c r="G7" s="68" t="s">
        <v>222</v>
      </c>
      <c r="H7" s="67" t="s">
        <v>224</v>
      </c>
    </row>
    <row r="8" ht="27.75" customHeight="1" spans="1:8">
      <c r="A8" s="68" t="s">
        <v>225</v>
      </c>
      <c r="B8" s="64">
        <f t="shared" si="0"/>
        <v>149</v>
      </c>
      <c r="C8" s="64">
        <v>149</v>
      </c>
      <c r="D8" s="64"/>
      <c r="E8" s="69" t="s">
        <v>226</v>
      </c>
      <c r="F8" s="70">
        <v>2120501</v>
      </c>
      <c r="G8" s="68" t="s">
        <v>225</v>
      </c>
      <c r="H8" s="67" t="s">
        <v>227</v>
      </c>
    </row>
    <row r="9" ht="27.75" customHeight="1" spans="1:8">
      <c r="A9" s="68" t="s">
        <v>228</v>
      </c>
      <c r="B9" s="64">
        <f t="shared" si="0"/>
        <v>110</v>
      </c>
      <c r="C9" s="64">
        <v>110</v>
      </c>
      <c r="D9" s="64"/>
      <c r="E9" s="69" t="s">
        <v>229</v>
      </c>
      <c r="F9" s="70">
        <v>2120399</v>
      </c>
      <c r="G9" s="68" t="s">
        <v>228</v>
      </c>
      <c r="H9" s="67" t="s">
        <v>224</v>
      </c>
    </row>
    <row r="10" ht="27.75" customHeight="1" spans="1:8">
      <c r="A10" s="68" t="s">
        <v>230</v>
      </c>
      <c r="B10" s="64">
        <f t="shared" si="0"/>
        <v>285.0984</v>
      </c>
      <c r="C10" s="64">
        <v>285.0984</v>
      </c>
      <c r="D10" s="64"/>
      <c r="E10" s="69" t="s">
        <v>226</v>
      </c>
      <c r="F10" s="70">
        <v>2120501</v>
      </c>
      <c r="G10" s="68" t="s">
        <v>230</v>
      </c>
      <c r="H10" s="67" t="s">
        <v>231</v>
      </c>
    </row>
    <row r="11" ht="27.75" customHeight="1" spans="1:8">
      <c r="A11" s="68" t="s">
        <v>232</v>
      </c>
      <c r="B11" s="64">
        <f t="shared" si="0"/>
        <v>149.148985</v>
      </c>
      <c r="C11" s="64">
        <v>149.148985</v>
      </c>
      <c r="D11" s="64"/>
      <c r="E11" s="69" t="s">
        <v>226</v>
      </c>
      <c r="F11" s="70">
        <v>2120501</v>
      </c>
      <c r="G11" s="68" t="s">
        <v>232</v>
      </c>
      <c r="H11" s="67" t="s">
        <v>233</v>
      </c>
    </row>
    <row r="12" ht="27.75" customHeight="1" spans="1:8">
      <c r="A12" s="68" t="s">
        <v>234</v>
      </c>
      <c r="B12" s="64">
        <f t="shared" si="0"/>
        <v>120</v>
      </c>
      <c r="C12" s="64">
        <v>120</v>
      </c>
      <c r="D12" s="64"/>
      <c r="E12" s="69" t="s">
        <v>226</v>
      </c>
      <c r="F12" s="70">
        <v>2120501</v>
      </c>
      <c r="G12" s="68" t="s">
        <v>234</v>
      </c>
      <c r="H12" s="67" t="s">
        <v>231</v>
      </c>
    </row>
    <row r="13" ht="27.75" customHeight="1" spans="1:8">
      <c r="A13" s="68" t="s">
        <v>235</v>
      </c>
      <c r="B13" s="64">
        <f t="shared" si="0"/>
        <v>1243.06465</v>
      </c>
      <c r="C13" s="64">
        <v>1243.06465</v>
      </c>
      <c r="D13" s="64"/>
      <c r="E13" s="69" t="s">
        <v>226</v>
      </c>
      <c r="F13" s="70">
        <v>2120501</v>
      </c>
      <c r="G13" s="68" t="s">
        <v>235</v>
      </c>
      <c r="H13" s="67" t="s">
        <v>231</v>
      </c>
    </row>
    <row r="14" ht="27.75" customHeight="1" spans="1:8">
      <c r="A14" s="68" t="s">
        <v>236</v>
      </c>
      <c r="B14" s="64">
        <f t="shared" si="0"/>
        <v>302.84802</v>
      </c>
      <c r="C14" s="64">
        <v>302.84802</v>
      </c>
      <c r="D14" s="64"/>
      <c r="E14" s="69" t="s">
        <v>226</v>
      </c>
      <c r="F14" s="70">
        <v>2120501</v>
      </c>
      <c r="G14" s="68" t="s">
        <v>236</v>
      </c>
      <c r="H14" s="67" t="s">
        <v>233</v>
      </c>
    </row>
    <row r="15" ht="52" customHeight="1" spans="1:8">
      <c r="A15" s="68" t="s">
        <v>237</v>
      </c>
      <c r="B15" s="64">
        <f t="shared" si="0"/>
        <v>578</v>
      </c>
      <c r="C15" s="64"/>
      <c r="D15" s="64">
        <v>578</v>
      </c>
      <c r="E15" s="69" t="s">
        <v>238</v>
      </c>
      <c r="F15" s="70">
        <v>2130799</v>
      </c>
      <c r="G15" s="68" t="s">
        <v>237</v>
      </c>
      <c r="H15" s="67" t="s">
        <v>239</v>
      </c>
    </row>
    <row r="16" ht="27.75" customHeight="1" spans="1:8">
      <c r="A16" s="68" t="s">
        <v>240</v>
      </c>
      <c r="B16" s="64">
        <f t="shared" si="0"/>
        <v>600</v>
      </c>
      <c r="C16" s="64">
        <v>600</v>
      </c>
      <c r="D16" s="64"/>
      <c r="E16" s="69" t="s">
        <v>241</v>
      </c>
      <c r="F16" s="70">
        <v>2120803</v>
      </c>
      <c r="G16" s="68" t="s">
        <v>240</v>
      </c>
      <c r="H16" s="67" t="s">
        <v>242</v>
      </c>
    </row>
    <row r="17" ht="27.75" customHeight="1" spans="1:8">
      <c r="A17" s="68" t="s">
        <v>243</v>
      </c>
      <c r="B17" s="64">
        <f t="shared" si="0"/>
        <v>355.811276</v>
      </c>
      <c r="C17" s="64">
        <v>355.811276</v>
      </c>
      <c r="D17" s="64"/>
      <c r="E17" s="69" t="s">
        <v>229</v>
      </c>
      <c r="F17" s="70">
        <v>2120399</v>
      </c>
      <c r="G17" s="68" t="s">
        <v>243</v>
      </c>
      <c r="H17" s="67" t="s">
        <v>244</v>
      </c>
    </row>
    <row r="18" ht="27.75" customHeight="1" spans="1:8">
      <c r="A18" s="68" t="s">
        <v>245</v>
      </c>
      <c r="B18" s="64">
        <f t="shared" si="0"/>
        <v>300</v>
      </c>
      <c r="C18" s="64">
        <v>300</v>
      </c>
      <c r="D18" s="64"/>
      <c r="E18" s="69" t="s">
        <v>246</v>
      </c>
      <c r="F18" s="70">
        <v>2121401</v>
      </c>
      <c r="G18" s="68" t="s">
        <v>245</v>
      </c>
      <c r="H18" s="67" t="s">
        <v>247</v>
      </c>
    </row>
    <row r="19" ht="27.75" customHeight="1" spans="1:8">
      <c r="A19" s="68" t="s">
        <v>248</v>
      </c>
      <c r="B19" s="64">
        <f t="shared" si="0"/>
        <v>100</v>
      </c>
      <c r="C19" s="64">
        <v>100</v>
      </c>
      <c r="D19" s="64"/>
      <c r="E19" s="69" t="s">
        <v>246</v>
      </c>
      <c r="F19" s="70">
        <v>2121401</v>
      </c>
      <c r="G19" s="68" t="s">
        <v>248</v>
      </c>
      <c r="H19" s="67" t="s">
        <v>247</v>
      </c>
    </row>
    <row r="20" ht="27.75" customHeight="1" spans="1:8">
      <c r="A20" s="68" t="s">
        <v>249</v>
      </c>
      <c r="B20" s="64">
        <f t="shared" si="0"/>
        <v>543</v>
      </c>
      <c r="C20" s="64">
        <v>543</v>
      </c>
      <c r="D20" s="64"/>
      <c r="E20" s="69" t="s">
        <v>223</v>
      </c>
      <c r="F20" s="70">
        <v>2120104</v>
      </c>
      <c r="G20" s="68" t="s">
        <v>249</v>
      </c>
      <c r="H20" s="67" t="s">
        <v>250</v>
      </c>
    </row>
    <row r="21" ht="27.75" customHeight="1" spans="1:8">
      <c r="A21" s="68" t="s">
        <v>251</v>
      </c>
      <c r="B21" s="64">
        <f t="shared" si="0"/>
        <v>650</v>
      </c>
      <c r="C21" s="64">
        <v>650</v>
      </c>
      <c r="D21" s="64"/>
      <c r="E21" s="69" t="s">
        <v>223</v>
      </c>
      <c r="F21" s="70">
        <v>2120104</v>
      </c>
      <c r="G21" s="68" t="s">
        <v>251</v>
      </c>
      <c r="H21" s="67" t="s">
        <v>252</v>
      </c>
    </row>
    <row r="22" ht="27.75" customHeight="1" spans="1:8">
      <c r="A22" s="68" t="s">
        <v>253</v>
      </c>
      <c r="B22" s="64">
        <f t="shared" si="0"/>
        <v>200</v>
      </c>
      <c r="C22" s="64">
        <v>200</v>
      </c>
      <c r="D22" s="64"/>
      <c r="E22" s="69" t="s">
        <v>241</v>
      </c>
      <c r="F22" s="70">
        <v>2120803</v>
      </c>
      <c r="G22" s="68" t="s">
        <v>253</v>
      </c>
      <c r="H22" s="67" t="s">
        <v>254</v>
      </c>
    </row>
    <row r="23" ht="27.75" customHeight="1" spans="1:8">
      <c r="A23" s="68" t="s">
        <v>255</v>
      </c>
      <c r="B23" s="64">
        <f t="shared" si="0"/>
        <v>700</v>
      </c>
      <c r="C23" s="64">
        <v>700</v>
      </c>
      <c r="D23" s="64"/>
      <c r="E23" s="69" t="s">
        <v>226</v>
      </c>
      <c r="F23" s="70">
        <v>2120501</v>
      </c>
      <c r="G23" s="68" t="s">
        <v>255</v>
      </c>
      <c r="H23" s="67" t="s">
        <v>256</v>
      </c>
    </row>
    <row r="24" ht="27.75" customHeight="1" spans="1:8">
      <c r="A24" s="68" t="s">
        <v>257</v>
      </c>
      <c r="B24" s="64">
        <f t="shared" si="0"/>
        <v>210</v>
      </c>
      <c r="C24" s="64">
        <v>210</v>
      </c>
      <c r="D24" s="64"/>
      <c r="E24" s="69" t="s">
        <v>226</v>
      </c>
      <c r="F24" s="70">
        <v>2120501</v>
      </c>
      <c r="G24" s="68" t="s">
        <v>257</v>
      </c>
      <c r="H24" s="67" t="s">
        <v>258</v>
      </c>
    </row>
    <row r="25" ht="27.75" customHeight="1" spans="1:8">
      <c r="A25" s="68" t="s">
        <v>259</v>
      </c>
      <c r="B25" s="64">
        <f t="shared" si="0"/>
        <v>291.8634</v>
      </c>
      <c r="C25" s="64">
        <v>291.8634</v>
      </c>
      <c r="D25" s="64"/>
      <c r="E25" s="69" t="s">
        <v>226</v>
      </c>
      <c r="F25" s="70">
        <v>2120501</v>
      </c>
      <c r="G25" s="68" t="s">
        <v>259</v>
      </c>
      <c r="H25" s="67" t="s">
        <v>231</v>
      </c>
    </row>
    <row r="26" ht="27.75" customHeight="1" spans="1:8">
      <c r="A26" s="68" t="s">
        <v>260</v>
      </c>
      <c r="B26" s="64">
        <f t="shared" si="0"/>
        <v>200</v>
      </c>
      <c r="C26" s="64">
        <v>200</v>
      </c>
      <c r="D26" s="64"/>
      <c r="E26" s="69" t="s">
        <v>241</v>
      </c>
      <c r="F26" s="70">
        <v>2120803</v>
      </c>
      <c r="G26" s="68" t="s">
        <v>260</v>
      </c>
      <c r="H26" s="67" t="s">
        <v>224</v>
      </c>
    </row>
    <row r="27" ht="27.75" customHeight="1" spans="1:8">
      <c r="A27" s="68" t="s">
        <v>261</v>
      </c>
      <c r="B27" s="64">
        <f t="shared" si="0"/>
        <v>100</v>
      </c>
      <c r="C27" s="64">
        <v>100</v>
      </c>
      <c r="D27" s="64"/>
      <c r="E27" s="69" t="s">
        <v>223</v>
      </c>
      <c r="F27" s="70">
        <v>2120104</v>
      </c>
      <c r="G27" s="68" t="s">
        <v>261</v>
      </c>
      <c r="H27" s="67" t="s">
        <v>262</v>
      </c>
    </row>
    <row r="28" ht="27.75" customHeight="1" spans="1:8">
      <c r="A28" s="68" t="s">
        <v>263</v>
      </c>
      <c r="B28" s="64">
        <f t="shared" si="0"/>
        <v>160</v>
      </c>
      <c r="C28" s="64">
        <v>160</v>
      </c>
      <c r="D28" s="64"/>
      <c r="E28" s="69" t="s">
        <v>229</v>
      </c>
      <c r="F28" s="70">
        <v>2120399</v>
      </c>
      <c r="G28" s="68" t="s">
        <v>263</v>
      </c>
      <c r="H28" s="67" t="s">
        <v>224</v>
      </c>
    </row>
    <row r="29" ht="54" customHeight="1" spans="1:8">
      <c r="A29" s="68" t="s">
        <v>264</v>
      </c>
      <c r="B29" s="64">
        <f t="shared" si="0"/>
        <v>2155.783</v>
      </c>
      <c r="C29" s="64">
        <v>2155.783</v>
      </c>
      <c r="D29" s="64"/>
      <c r="E29" s="69" t="s">
        <v>265</v>
      </c>
      <c r="F29" s="70">
        <v>2120199</v>
      </c>
      <c r="G29" s="68" t="s">
        <v>264</v>
      </c>
      <c r="H29" s="67" t="s">
        <v>266</v>
      </c>
    </row>
    <row r="30" ht="55" customHeight="1" spans="1:8">
      <c r="A30" s="68" t="s">
        <v>264</v>
      </c>
      <c r="B30" s="64"/>
      <c r="C30" s="64">
        <v>105</v>
      </c>
      <c r="D30" s="64"/>
      <c r="E30" s="69" t="s">
        <v>265</v>
      </c>
      <c r="F30" s="70">
        <v>2120200</v>
      </c>
      <c r="G30" s="68" t="s">
        <v>264</v>
      </c>
      <c r="H30" s="67" t="s">
        <v>266</v>
      </c>
    </row>
    <row r="31" ht="27.75" customHeight="1" spans="1:8">
      <c r="A31" s="68" t="s">
        <v>267</v>
      </c>
      <c r="B31" s="64">
        <f t="shared" ref="B31:B41" si="1">C31+D31</f>
        <v>400</v>
      </c>
      <c r="C31" s="64">
        <v>400</v>
      </c>
      <c r="D31" s="64"/>
      <c r="E31" s="69" t="s">
        <v>223</v>
      </c>
      <c r="F31" s="70">
        <v>2120104</v>
      </c>
      <c r="G31" s="68" t="s">
        <v>267</v>
      </c>
      <c r="H31" s="67" t="s">
        <v>268</v>
      </c>
    </row>
    <row r="32" ht="27.75" customHeight="1" spans="1:8">
      <c r="A32" s="68" t="s">
        <v>269</v>
      </c>
      <c r="B32" s="64">
        <f t="shared" si="1"/>
        <v>100.4409</v>
      </c>
      <c r="C32" s="64">
        <v>100.4409</v>
      </c>
      <c r="D32" s="64"/>
      <c r="E32" s="69" t="s">
        <v>265</v>
      </c>
      <c r="F32" s="70">
        <v>2120199</v>
      </c>
      <c r="G32" s="68" t="s">
        <v>269</v>
      </c>
      <c r="H32" s="67" t="s">
        <v>270</v>
      </c>
    </row>
    <row r="33" ht="27.75" customHeight="1" spans="1:8">
      <c r="A33" s="68" t="s">
        <v>271</v>
      </c>
      <c r="B33" s="64">
        <f t="shared" si="1"/>
        <v>117</v>
      </c>
      <c r="C33" s="64">
        <v>117</v>
      </c>
      <c r="D33" s="64"/>
      <c r="E33" s="69" t="s">
        <v>229</v>
      </c>
      <c r="F33" s="70">
        <v>2120399</v>
      </c>
      <c r="G33" s="68" t="s">
        <v>271</v>
      </c>
      <c r="H33" s="67" t="s">
        <v>272</v>
      </c>
    </row>
    <row r="34" ht="27.75" customHeight="1" spans="1:8">
      <c r="A34" s="68" t="s">
        <v>273</v>
      </c>
      <c r="B34" s="64">
        <f t="shared" si="1"/>
        <v>300</v>
      </c>
      <c r="C34" s="64">
        <v>300</v>
      </c>
      <c r="D34" s="64"/>
      <c r="E34" s="69" t="s">
        <v>223</v>
      </c>
      <c r="F34" s="70">
        <v>2120104</v>
      </c>
      <c r="G34" s="68" t="s">
        <v>273</v>
      </c>
      <c r="H34" s="67" t="s">
        <v>274</v>
      </c>
    </row>
    <row r="35" ht="57" customHeight="1" spans="1:8">
      <c r="A35" s="68" t="s">
        <v>275</v>
      </c>
      <c r="B35" s="64">
        <f t="shared" si="1"/>
        <v>1223.456</v>
      </c>
      <c r="C35" s="64">
        <v>1223.456</v>
      </c>
      <c r="D35" s="64"/>
      <c r="E35" s="69" t="s">
        <v>265</v>
      </c>
      <c r="F35" s="70">
        <v>2120199</v>
      </c>
      <c r="G35" s="68" t="s">
        <v>275</v>
      </c>
      <c r="H35" s="67" t="s">
        <v>276</v>
      </c>
    </row>
    <row r="36" ht="27.75" customHeight="1" spans="1:8">
      <c r="A36" s="68" t="s">
        <v>277</v>
      </c>
      <c r="B36" s="64">
        <f t="shared" si="1"/>
        <v>400</v>
      </c>
      <c r="C36" s="64">
        <v>400</v>
      </c>
      <c r="D36" s="64"/>
      <c r="E36" s="69" t="s">
        <v>278</v>
      </c>
      <c r="F36" s="70">
        <v>2121302</v>
      </c>
      <c r="G36" s="68" t="s">
        <v>277</v>
      </c>
      <c r="H36" s="67" t="s">
        <v>279</v>
      </c>
    </row>
    <row r="37" ht="27.75" customHeight="1" spans="1:8">
      <c r="A37" s="68" t="s">
        <v>280</v>
      </c>
      <c r="B37" s="64">
        <f t="shared" si="1"/>
        <v>300</v>
      </c>
      <c r="C37" s="64">
        <v>300</v>
      </c>
      <c r="D37" s="64"/>
      <c r="E37" s="69" t="s">
        <v>278</v>
      </c>
      <c r="F37" s="70">
        <v>2121302</v>
      </c>
      <c r="G37" s="68" t="s">
        <v>280</v>
      </c>
      <c r="H37" s="67" t="s">
        <v>281</v>
      </c>
    </row>
    <row r="38" ht="27.75" customHeight="1" spans="1:8">
      <c r="A38" s="68" t="s">
        <v>282</v>
      </c>
      <c r="B38" s="64">
        <f t="shared" si="1"/>
        <v>100</v>
      </c>
      <c r="C38" s="64">
        <v>100</v>
      </c>
      <c r="D38" s="64"/>
      <c r="E38" s="69" t="s">
        <v>223</v>
      </c>
      <c r="F38" s="70">
        <v>2120104</v>
      </c>
      <c r="G38" s="68" t="s">
        <v>282</v>
      </c>
      <c r="H38" s="67" t="s">
        <v>283</v>
      </c>
    </row>
    <row r="39" ht="27.75" customHeight="1" spans="1:8">
      <c r="A39" s="68" t="s">
        <v>284</v>
      </c>
      <c r="B39" s="64">
        <f t="shared" si="1"/>
        <v>4726.1857</v>
      </c>
      <c r="C39" s="64">
        <v>4726.1857</v>
      </c>
      <c r="D39" s="64"/>
      <c r="E39" s="69" t="s">
        <v>226</v>
      </c>
      <c r="F39" s="70">
        <v>2120501</v>
      </c>
      <c r="G39" s="68" t="s">
        <v>284</v>
      </c>
      <c r="H39" s="67" t="s">
        <v>285</v>
      </c>
    </row>
    <row r="40" ht="27.75" customHeight="1" spans="1:8">
      <c r="A40" s="68" t="s">
        <v>286</v>
      </c>
      <c r="B40" s="64">
        <f t="shared" si="1"/>
        <v>100</v>
      </c>
      <c r="C40" s="64">
        <v>100</v>
      </c>
      <c r="D40" s="64"/>
      <c r="E40" s="69" t="s">
        <v>246</v>
      </c>
      <c r="F40" s="70">
        <v>2121401</v>
      </c>
      <c r="G40" s="68" t="s">
        <v>286</v>
      </c>
      <c r="H40" s="67" t="s">
        <v>247</v>
      </c>
    </row>
    <row r="41" ht="27.75" customHeight="1" spans="1:8">
      <c r="A41" s="68" t="s">
        <v>287</v>
      </c>
      <c r="B41" s="64">
        <f t="shared" si="1"/>
        <v>100</v>
      </c>
      <c r="C41" s="64">
        <v>100</v>
      </c>
      <c r="D41" s="64"/>
      <c r="E41" s="69" t="s">
        <v>246</v>
      </c>
      <c r="F41" s="70">
        <v>2121401</v>
      </c>
      <c r="G41" s="68" t="s">
        <v>287</v>
      </c>
      <c r="H41" s="67" t="s">
        <v>247</v>
      </c>
    </row>
  </sheetData>
  <autoFilter ref="A4:H41">
    <extLst/>
  </autoFilter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topLeftCell="A7" workbookViewId="0">
      <selection activeCell="E15" sqref="E15"/>
    </sheetView>
  </sheetViews>
  <sheetFormatPr defaultColWidth="9" defaultRowHeight="14.25"/>
  <cols>
    <col min="1" max="1" width="41.625" customWidth="1"/>
    <col min="2" max="2" width="26.125" style="28" customWidth="1"/>
    <col min="3" max="4" width="8.75" customWidth="1"/>
    <col min="5" max="7" width="12.625"/>
  </cols>
  <sheetData>
    <row r="1" ht="31.5" customHeight="1" spans="1:14">
      <c r="A1" s="1" t="s">
        <v>288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40"/>
    </row>
    <row r="2" ht="33" customHeight="1" spans="1:14">
      <c r="A2" s="32" t="s">
        <v>289</v>
      </c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4" t="s">
        <v>2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22.5" customHeight="1" spans="1:14">
      <c r="A4" s="7" t="s">
        <v>290</v>
      </c>
      <c r="B4" s="36" t="s">
        <v>291</v>
      </c>
      <c r="C4" s="36" t="s">
        <v>292</v>
      </c>
      <c r="D4" s="36" t="s">
        <v>293</v>
      </c>
      <c r="E4" s="8" t="s">
        <v>294</v>
      </c>
      <c r="F4" s="8"/>
      <c r="G4" s="8"/>
      <c r="H4" s="8"/>
      <c r="I4" s="8"/>
      <c r="J4" s="8"/>
      <c r="K4" s="8"/>
      <c r="L4" s="8"/>
      <c r="M4" s="8"/>
      <c r="N4" s="41" t="s">
        <v>295</v>
      </c>
    </row>
    <row r="5" ht="37.5" customHeight="1" spans="1:14">
      <c r="A5" s="9"/>
      <c r="B5" s="36"/>
      <c r="C5" s="36"/>
      <c r="D5" s="36"/>
      <c r="E5" s="10" t="s">
        <v>296</v>
      </c>
      <c r="F5" s="8" t="s">
        <v>41</v>
      </c>
      <c r="G5" s="8"/>
      <c r="H5" s="8"/>
      <c r="I5" s="8"/>
      <c r="J5" s="42"/>
      <c r="K5" s="42"/>
      <c r="L5" s="25" t="s">
        <v>297</v>
      </c>
      <c r="M5" s="25" t="s">
        <v>298</v>
      </c>
      <c r="N5" s="43"/>
    </row>
    <row r="6" ht="78.75" customHeight="1" spans="1:14">
      <c r="A6" s="13"/>
      <c r="B6" s="36"/>
      <c r="C6" s="36"/>
      <c r="D6" s="36"/>
      <c r="E6" s="10"/>
      <c r="F6" s="14" t="s">
        <v>299</v>
      </c>
      <c r="G6" s="10" t="s">
        <v>300</v>
      </c>
      <c r="H6" s="10" t="s">
        <v>301</v>
      </c>
      <c r="I6" s="10" t="s">
        <v>302</v>
      </c>
      <c r="J6" s="10" t="s">
        <v>303</v>
      </c>
      <c r="K6" s="26" t="s">
        <v>304</v>
      </c>
      <c r="L6" s="27"/>
      <c r="M6" s="27"/>
      <c r="N6" s="44"/>
    </row>
    <row r="7" ht="24" customHeight="1" spans="1:14">
      <c r="A7" s="15" t="s">
        <v>305</v>
      </c>
      <c r="B7" s="37" t="s">
        <v>306</v>
      </c>
      <c r="C7" s="37" t="s">
        <v>307</v>
      </c>
      <c r="D7" s="37">
        <v>1</v>
      </c>
      <c r="E7" s="37">
        <f>F7</f>
        <v>7.6</v>
      </c>
      <c r="F7" s="37">
        <f>G7+H7+I7+J7+K7</f>
        <v>7.6</v>
      </c>
      <c r="G7" s="37">
        <v>7.6</v>
      </c>
      <c r="H7" s="37"/>
      <c r="I7" s="37"/>
      <c r="J7" s="37"/>
      <c r="K7" s="37"/>
      <c r="L7" s="45"/>
      <c r="M7" s="37"/>
      <c r="N7" s="46">
        <v>2022</v>
      </c>
    </row>
    <row r="8" ht="24" customHeight="1" spans="1:14">
      <c r="A8" s="15" t="s">
        <v>305</v>
      </c>
      <c r="B8" s="37" t="s">
        <v>308</v>
      </c>
      <c r="C8" s="37" t="s">
        <v>309</v>
      </c>
      <c r="D8" s="37">
        <v>1</v>
      </c>
      <c r="E8" s="37">
        <f t="shared" ref="E8:E39" si="0">F8</f>
        <v>2.01</v>
      </c>
      <c r="F8" s="37">
        <f t="shared" ref="F8:F39" si="1">G8+H8+I8+J8+K8</f>
        <v>2.01</v>
      </c>
      <c r="G8" s="37">
        <v>2.01</v>
      </c>
      <c r="H8" s="37"/>
      <c r="I8" s="37"/>
      <c r="J8" s="37"/>
      <c r="K8" s="37"/>
      <c r="L8" s="45"/>
      <c r="M8" s="47"/>
      <c r="N8" s="46">
        <v>2022</v>
      </c>
    </row>
    <row r="9" ht="24" customHeight="1" spans="1:14">
      <c r="A9" s="15" t="s">
        <v>305</v>
      </c>
      <c r="B9" s="37" t="s">
        <v>310</v>
      </c>
      <c r="C9" s="37" t="s">
        <v>307</v>
      </c>
      <c r="D9" s="37">
        <v>1</v>
      </c>
      <c r="E9" s="37">
        <f t="shared" si="0"/>
        <v>20</v>
      </c>
      <c r="F9" s="37">
        <f t="shared" si="1"/>
        <v>20</v>
      </c>
      <c r="G9" s="37">
        <v>20</v>
      </c>
      <c r="H9" s="37"/>
      <c r="I9" s="37"/>
      <c r="J9" s="37"/>
      <c r="K9" s="37"/>
      <c r="L9" s="45"/>
      <c r="M9" s="47"/>
      <c r="N9" s="46">
        <v>2022</v>
      </c>
    </row>
    <row r="10" ht="24" customHeight="1" spans="1:14">
      <c r="A10" s="15" t="s">
        <v>305</v>
      </c>
      <c r="B10" s="37" t="s">
        <v>308</v>
      </c>
      <c r="C10" s="37" t="s">
        <v>309</v>
      </c>
      <c r="D10" s="37">
        <v>1</v>
      </c>
      <c r="E10" s="37">
        <f t="shared" si="0"/>
        <v>10</v>
      </c>
      <c r="F10" s="37">
        <f t="shared" si="1"/>
        <v>10</v>
      </c>
      <c r="G10" s="37"/>
      <c r="H10" s="37">
        <v>10</v>
      </c>
      <c r="I10" s="37"/>
      <c r="J10" s="37"/>
      <c r="K10" s="37"/>
      <c r="L10" s="45"/>
      <c r="M10" s="47"/>
      <c r="N10" s="46">
        <v>2022</v>
      </c>
    </row>
    <row r="11" ht="24" customHeight="1" spans="1:14">
      <c r="A11" s="15" t="s">
        <v>305</v>
      </c>
      <c r="B11" s="37" t="s">
        <v>311</v>
      </c>
      <c r="C11" s="37" t="s">
        <v>312</v>
      </c>
      <c r="D11" s="37">
        <v>1</v>
      </c>
      <c r="E11" s="37">
        <f t="shared" si="0"/>
        <v>0.3</v>
      </c>
      <c r="F11" s="37">
        <f t="shared" si="1"/>
        <v>0.3</v>
      </c>
      <c r="G11" s="37">
        <v>0.3</v>
      </c>
      <c r="H11" s="37"/>
      <c r="I11" s="37"/>
      <c r="J11" s="37"/>
      <c r="K11" s="37"/>
      <c r="L11" s="45"/>
      <c r="M11" s="47"/>
      <c r="N11" s="46">
        <v>2022</v>
      </c>
    </row>
    <row r="12" ht="24" customHeight="1" spans="1:14">
      <c r="A12" s="15" t="s">
        <v>305</v>
      </c>
      <c r="B12" s="37" t="s">
        <v>313</v>
      </c>
      <c r="C12" s="37" t="s">
        <v>312</v>
      </c>
      <c r="D12" s="37">
        <v>1</v>
      </c>
      <c r="E12" s="37">
        <f t="shared" si="0"/>
        <v>0.5</v>
      </c>
      <c r="F12" s="37">
        <f t="shared" si="1"/>
        <v>0.5</v>
      </c>
      <c r="G12" s="37">
        <v>0.5</v>
      </c>
      <c r="H12" s="37"/>
      <c r="I12" s="37"/>
      <c r="J12" s="37"/>
      <c r="K12" s="37"/>
      <c r="L12" s="45"/>
      <c r="M12" s="47"/>
      <c r="N12" s="46">
        <v>2022</v>
      </c>
    </row>
    <row r="13" ht="24" customHeight="1" spans="1:14">
      <c r="A13" s="15" t="s">
        <v>305</v>
      </c>
      <c r="B13" s="37" t="s">
        <v>314</v>
      </c>
      <c r="C13" s="37" t="s">
        <v>312</v>
      </c>
      <c r="D13" s="37">
        <v>1</v>
      </c>
      <c r="E13" s="37">
        <f t="shared" si="0"/>
        <v>0.7</v>
      </c>
      <c r="F13" s="37">
        <f t="shared" si="1"/>
        <v>0.7</v>
      </c>
      <c r="G13" s="37">
        <v>0.7</v>
      </c>
      <c r="H13" s="37"/>
      <c r="I13" s="37"/>
      <c r="J13" s="37"/>
      <c r="K13" s="37"/>
      <c r="L13" s="45"/>
      <c r="M13" s="47"/>
      <c r="N13" s="46">
        <v>2022</v>
      </c>
    </row>
    <row r="14" ht="24" customHeight="1" spans="1:14">
      <c r="A14" s="15" t="s">
        <v>305</v>
      </c>
      <c r="B14" s="37" t="s">
        <v>315</v>
      </c>
      <c r="C14" s="37" t="s">
        <v>309</v>
      </c>
      <c r="D14" s="37">
        <v>50</v>
      </c>
      <c r="E14" s="37">
        <f t="shared" si="0"/>
        <v>1</v>
      </c>
      <c r="F14" s="37">
        <f t="shared" si="1"/>
        <v>1</v>
      </c>
      <c r="G14" s="37"/>
      <c r="H14" s="37">
        <v>1</v>
      </c>
      <c r="I14" s="37"/>
      <c r="J14" s="37"/>
      <c r="K14" s="37"/>
      <c r="L14" s="45"/>
      <c r="M14" s="47"/>
      <c r="N14" s="46">
        <v>2022</v>
      </c>
    </row>
    <row r="15" ht="24" customHeight="1" spans="1:14">
      <c r="A15" s="15" t="s">
        <v>305</v>
      </c>
      <c r="B15" s="37" t="s">
        <v>315</v>
      </c>
      <c r="C15" s="37" t="s">
        <v>309</v>
      </c>
      <c r="D15" s="37">
        <v>200</v>
      </c>
      <c r="E15" s="37">
        <f t="shared" si="0"/>
        <v>4</v>
      </c>
      <c r="F15" s="37">
        <f t="shared" si="1"/>
        <v>4</v>
      </c>
      <c r="G15" s="37">
        <v>4</v>
      </c>
      <c r="H15" s="37"/>
      <c r="I15" s="37"/>
      <c r="J15" s="37"/>
      <c r="K15" s="37"/>
      <c r="L15" s="45"/>
      <c r="M15" s="47"/>
      <c r="N15" s="46">
        <v>2022</v>
      </c>
    </row>
    <row r="16" ht="24" customHeight="1" spans="1:14">
      <c r="A16" s="15" t="s">
        <v>305</v>
      </c>
      <c r="B16" s="37" t="s">
        <v>316</v>
      </c>
      <c r="C16" s="37" t="s">
        <v>307</v>
      </c>
      <c r="D16" s="37">
        <v>1</v>
      </c>
      <c r="E16" s="37">
        <f t="shared" si="0"/>
        <v>35.2</v>
      </c>
      <c r="F16" s="37">
        <f t="shared" si="1"/>
        <v>35.2</v>
      </c>
      <c r="G16" s="37"/>
      <c r="H16" s="37">
        <v>35.2</v>
      </c>
      <c r="I16" s="37"/>
      <c r="J16" s="37"/>
      <c r="K16" s="37"/>
      <c r="L16" s="45"/>
      <c r="M16" s="47"/>
      <c r="N16" s="46">
        <v>2022</v>
      </c>
    </row>
    <row r="17" ht="24" customHeight="1" spans="1:14">
      <c r="A17" s="15" t="s">
        <v>305</v>
      </c>
      <c r="B17" s="37" t="s">
        <v>316</v>
      </c>
      <c r="C17" s="37" t="s">
        <v>307</v>
      </c>
      <c r="D17" s="37">
        <v>1</v>
      </c>
      <c r="E17" s="37">
        <f t="shared" si="0"/>
        <v>1.2</v>
      </c>
      <c r="F17" s="37">
        <f t="shared" si="1"/>
        <v>1.2</v>
      </c>
      <c r="G17" s="37">
        <v>1.2</v>
      </c>
      <c r="H17" s="37"/>
      <c r="I17" s="37"/>
      <c r="J17" s="37"/>
      <c r="K17" s="37"/>
      <c r="L17" s="45"/>
      <c r="M17" s="47"/>
      <c r="N17" s="46">
        <v>2022</v>
      </c>
    </row>
    <row r="18" ht="24" customHeight="1" spans="1:14">
      <c r="A18" s="15" t="s">
        <v>267</v>
      </c>
      <c r="B18" s="37"/>
      <c r="C18" s="37"/>
      <c r="D18" s="37">
        <v>1</v>
      </c>
      <c r="E18" s="37">
        <f t="shared" si="0"/>
        <v>400</v>
      </c>
      <c r="F18" s="37">
        <f t="shared" si="1"/>
        <v>400</v>
      </c>
      <c r="G18" s="37">
        <v>400</v>
      </c>
      <c r="H18" s="37"/>
      <c r="I18" s="37"/>
      <c r="J18" s="37"/>
      <c r="K18" s="37"/>
      <c r="L18" s="45"/>
      <c r="M18" s="47"/>
      <c r="N18" s="46">
        <v>2022</v>
      </c>
    </row>
    <row r="19" ht="24" customHeight="1" spans="1:14">
      <c r="A19" s="15" t="s">
        <v>267</v>
      </c>
      <c r="B19" s="37"/>
      <c r="C19" s="37"/>
      <c r="D19" s="37">
        <v>1</v>
      </c>
      <c r="E19" s="37">
        <f t="shared" si="0"/>
        <v>600</v>
      </c>
      <c r="F19" s="37">
        <f t="shared" si="1"/>
        <v>600</v>
      </c>
      <c r="G19" s="37">
        <v>600</v>
      </c>
      <c r="H19" s="37"/>
      <c r="I19" s="37"/>
      <c r="J19" s="37"/>
      <c r="K19" s="37"/>
      <c r="L19" s="45"/>
      <c r="M19" s="47"/>
      <c r="N19" s="46">
        <v>2023</v>
      </c>
    </row>
    <row r="20" ht="24" customHeight="1" spans="1:14">
      <c r="A20" s="15" t="s">
        <v>273</v>
      </c>
      <c r="B20" s="37"/>
      <c r="C20" s="37"/>
      <c r="D20" s="37">
        <v>1</v>
      </c>
      <c r="E20" s="37">
        <f t="shared" si="0"/>
        <v>300</v>
      </c>
      <c r="F20" s="37">
        <f t="shared" si="1"/>
        <v>300</v>
      </c>
      <c r="G20" s="37">
        <v>300</v>
      </c>
      <c r="H20" s="37"/>
      <c r="I20" s="37"/>
      <c r="J20" s="37"/>
      <c r="K20" s="37"/>
      <c r="L20" s="45"/>
      <c r="M20" s="47"/>
      <c r="N20" s="46">
        <v>2022</v>
      </c>
    </row>
    <row r="21" ht="24" customHeight="1" spans="1:14">
      <c r="A21" s="15" t="s">
        <v>273</v>
      </c>
      <c r="B21" s="37"/>
      <c r="C21" s="37"/>
      <c r="D21" s="37">
        <v>1</v>
      </c>
      <c r="E21" s="37">
        <f t="shared" si="0"/>
        <v>300</v>
      </c>
      <c r="F21" s="37">
        <f t="shared" si="1"/>
        <v>300</v>
      </c>
      <c r="G21" s="37">
        <v>300</v>
      </c>
      <c r="H21" s="37"/>
      <c r="I21" s="37"/>
      <c r="J21" s="37"/>
      <c r="K21" s="37"/>
      <c r="L21" s="45"/>
      <c r="M21" s="47"/>
      <c r="N21" s="46">
        <v>2023</v>
      </c>
    </row>
    <row r="22" ht="24" customHeight="1" spans="1:14">
      <c r="A22" s="15" t="s">
        <v>273</v>
      </c>
      <c r="B22" s="37"/>
      <c r="C22" s="37"/>
      <c r="D22" s="37">
        <v>1</v>
      </c>
      <c r="E22" s="37">
        <f t="shared" si="0"/>
        <v>300</v>
      </c>
      <c r="F22" s="37">
        <f t="shared" si="1"/>
        <v>300</v>
      </c>
      <c r="G22" s="37">
        <v>300</v>
      </c>
      <c r="H22" s="37"/>
      <c r="I22" s="37"/>
      <c r="J22" s="37"/>
      <c r="K22" s="37"/>
      <c r="L22" s="45"/>
      <c r="M22" s="47"/>
      <c r="N22" s="46">
        <v>2024</v>
      </c>
    </row>
    <row r="23" ht="24" customHeight="1" spans="1:14">
      <c r="A23" s="15" t="s">
        <v>317</v>
      </c>
      <c r="B23" s="37"/>
      <c r="C23" s="37"/>
      <c r="D23" s="37">
        <v>1</v>
      </c>
      <c r="E23" s="37">
        <f t="shared" si="0"/>
        <v>40.5</v>
      </c>
      <c r="F23" s="37">
        <f t="shared" si="1"/>
        <v>40.5</v>
      </c>
      <c r="G23" s="37">
        <v>40.5</v>
      </c>
      <c r="H23" s="37"/>
      <c r="I23" s="37"/>
      <c r="J23" s="37"/>
      <c r="K23" s="37"/>
      <c r="L23" s="45"/>
      <c r="M23" s="47"/>
      <c r="N23" s="46">
        <v>2022</v>
      </c>
    </row>
    <row r="24" ht="24" customHeight="1" spans="1:14">
      <c r="A24" s="15" t="s">
        <v>317</v>
      </c>
      <c r="B24" s="37"/>
      <c r="C24" s="37"/>
      <c r="D24" s="37">
        <v>1</v>
      </c>
      <c r="E24" s="37">
        <f t="shared" si="0"/>
        <v>81.07</v>
      </c>
      <c r="F24" s="37">
        <f t="shared" si="1"/>
        <v>81.07</v>
      </c>
      <c r="G24" s="37">
        <v>81.07</v>
      </c>
      <c r="H24" s="37"/>
      <c r="I24" s="37"/>
      <c r="J24" s="37"/>
      <c r="K24" s="37"/>
      <c r="L24" s="45"/>
      <c r="M24" s="47"/>
      <c r="N24" s="46">
        <v>2023</v>
      </c>
    </row>
    <row r="25" ht="24" customHeight="1" spans="1:14">
      <c r="A25" s="15" t="s">
        <v>271</v>
      </c>
      <c r="B25" s="37"/>
      <c r="C25" s="37"/>
      <c r="D25" s="37">
        <v>1</v>
      </c>
      <c r="E25" s="37">
        <f t="shared" si="0"/>
        <v>117</v>
      </c>
      <c r="F25" s="37">
        <f t="shared" si="1"/>
        <v>117</v>
      </c>
      <c r="G25" s="37">
        <v>117</v>
      </c>
      <c r="H25" s="37"/>
      <c r="I25" s="37"/>
      <c r="J25" s="37"/>
      <c r="K25" s="37"/>
      <c r="L25" s="45"/>
      <c r="M25" s="47"/>
      <c r="N25" s="46">
        <v>2022</v>
      </c>
    </row>
    <row r="26" ht="24" customHeight="1" spans="1:14">
      <c r="A26" s="15" t="s">
        <v>271</v>
      </c>
      <c r="B26" s="37"/>
      <c r="C26" s="37"/>
      <c r="D26" s="37">
        <v>1</v>
      </c>
      <c r="E26" s="37">
        <f t="shared" si="0"/>
        <v>1483</v>
      </c>
      <c r="F26" s="37">
        <f t="shared" si="1"/>
        <v>1483</v>
      </c>
      <c r="G26" s="37">
        <v>1483</v>
      </c>
      <c r="H26" s="37"/>
      <c r="I26" s="37"/>
      <c r="J26" s="37"/>
      <c r="K26" s="37"/>
      <c r="L26" s="45"/>
      <c r="M26" s="47"/>
      <c r="N26" s="46">
        <v>2023</v>
      </c>
    </row>
    <row r="27" ht="24" customHeight="1" spans="1:14">
      <c r="A27" s="15" t="s">
        <v>318</v>
      </c>
      <c r="B27" s="37"/>
      <c r="C27" s="37"/>
      <c r="D27" s="37">
        <v>1</v>
      </c>
      <c r="E27" s="37">
        <f t="shared" si="0"/>
        <v>10</v>
      </c>
      <c r="F27" s="37">
        <f t="shared" si="1"/>
        <v>10</v>
      </c>
      <c r="G27" s="37">
        <v>10</v>
      </c>
      <c r="H27" s="37"/>
      <c r="I27" s="37"/>
      <c r="J27" s="37"/>
      <c r="K27" s="37"/>
      <c r="L27" s="45"/>
      <c r="M27" s="47"/>
      <c r="N27" s="46">
        <v>2022</v>
      </c>
    </row>
    <row r="28" ht="24" customHeight="1" spans="1:14">
      <c r="A28" s="15" t="s">
        <v>253</v>
      </c>
      <c r="B28" s="37"/>
      <c r="C28" s="37"/>
      <c r="D28" s="37">
        <v>1</v>
      </c>
      <c r="E28" s="37">
        <f t="shared" si="0"/>
        <v>200</v>
      </c>
      <c r="F28" s="37">
        <f t="shared" si="1"/>
        <v>200</v>
      </c>
      <c r="G28" s="37">
        <v>200</v>
      </c>
      <c r="H28" s="37"/>
      <c r="I28" s="37"/>
      <c r="J28" s="37"/>
      <c r="K28" s="37"/>
      <c r="L28" s="45"/>
      <c r="M28" s="47"/>
      <c r="N28" s="46">
        <v>2022</v>
      </c>
    </row>
    <row r="29" ht="24" customHeight="1" spans="1:14">
      <c r="A29" s="15" t="s">
        <v>253</v>
      </c>
      <c r="B29" s="37"/>
      <c r="C29" s="37"/>
      <c r="D29" s="37">
        <v>1</v>
      </c>
      <c r="E29" s="37">
        <f t="shared" si="0"/>
        <v>1400</v>
      </c>
      <c r="F29" s="37">
        <f t="shared" si="1"/>
        <v>1400</v>
      </c>
      <c r="G29" s="37">
        <v>1400</v>
      </c>
      <c r="H29" s="37"/>
      <c r="I29" s="37"/>
      <c r="J29" s="37"/>
      <c r="K29" s="37"/>
      <c r="L29" s="45"/>
      <c r="M29" s="47"/>
      <c r="N29" s="46">
        <v>2023</v>
      </c>
    </row>
    <row r="30" ht="24" customHeight="1" spans="1:14">
      <c r="A30" s="15" t="s">
        <v>253</v>
      </c>
      <c r="B30" s="37"/>
      <c r="C30" s="37"/>
      <c r="D30" s="37">
        <v>1</v>
      </c>
      <c r="E30" s="37">
        <f t="shared" si="0"/>
        <v>1400</v>
      </c>
      <c r="F30" s="37">
        <f t="shared" si="1"/>
        <v>1400</v>
      </c>
      <c r="G30" s="37">
        <v>1400</v>
      </c>
      <c r="H30" s="37"/>
      <c r="I30" s="37"/>
      <c r="J30" s="37"/>
      <c r="K30" s="37"/>
      <c r="L30" s="45"/>
      <c r="M30" s="47"/>
      <c r="N30" s="46">
        <v>2024</v>
      </c>
    </row>
    <row r="31" ht="24" customHeight="1" spans="1:14">
      <c r="A31" s="15" t="s">
        <v>280</v>
      </c>
      <c r="B31" s="37"/>
      <c r="C31" s="37"/>
      <c r="D31" s="37">
        <v>1</v>
      </c>
      <c r="E31" s="37">
        <f t="shared" si="0"/>
        <v>300</v>
      </c>
      <c r="F31" s="37">
        <f t="shared" si="1"/>
        <v>300</v>
      </c>
      <c r="G31" s="37">
        <v>300</v>
      </c>
      <c r="H31" s="37"/>
      <c r="I31" s="37"/>
      <c r="J31" s="37"/>
      <c r="K31" s="37"/>
      <c r="L31" s="45"/>
      <c r="M31" s="47"/>
      <c r="N31" s="46">
        <v>2022</v>
      </c>
    </row>
    <row r="32" ht="24" customHeight="1" spans="1:14">
      <c r="A32" s="15" t="s">
        <v>280</v>
      </c>
      <c r="B32" s="37"/>
      <c r="C32" s="37"/>
      <c r="D32" s="37">
        <v>1</v>
      </c>
      <c r="E32" s="37">
        <f t="shared" si="0"/>
        <v>645</v>
      </c>
      <c r="F32" s="37">
        <f t="shared" si="1"/>
        <v>645</v>
      </c>
      <c r="G32" s="37">
        <v>645</v>
      </c>
      <c r="H32" s="37"/>
      <c r="I32" s="37"/>
      <c r="J32" s="37"/>
      <c r="K32" s="37"/>
      <c r="L32" s="45"/>
      <c r="M32" s="47"/>
      <c r="N32" s="46">
        <v>2023</v>
      </c>
    </row>
    <row r="33" ht="24" customHeight="1" spans="1:14">
      <c r="A33" s="15" t="s">
        <v>277</v>
      </c>
      <c r="B33" s="37"/>
      <c r="C33" s="37"/>
      <c r="D33" s="37">
        <v>1</v>
      </c>
      <c r="E33" s="37">
        <f t="shared" si="0"/>
        <v>400</v>
      </c>
      <c r="F33" s="37">
        <f t="shared" si="1"/>
        <v>400</v>
      </c>
      <c r="G33" s="37">
        <v>400</v>
      </c>
      <c r="H33" s="37"/>
      <c r="I33" s="37"/>
      <c r="J33" s="37"/>
      <c r="K33" s="37"/>
      <c r="L33" s="45"/>
      <c r="M33" s="47"/>
      <c r="N33" s="46">
        <v>2022</v>
      </c>
    </row>
    <row r="34" ht="24" customHeight="1" spans="1:14">
      <c r="A34" s="15" t="s">
        <v>277</v>
      </c>
      <c r="B34" s="37"/>
      <c r="C34" s="37"/>
      <c r="D34" s="37">
        <v>1</v>
      </c>
      <c r="E34" s="37">
        <f t="shared" si="0"/>
        <v>800</v>
      </c>
      <c r="F34" s="37">
        <f t="shared" si="1"/>
        <v>800</v>
      </c>
      <c r="G34" s="37">
        <v>800</v>
      </c>
      <c r="H34" s="37"/>
      <c r="I34" s="37"/>
      <c r="J34" s="37"/>
      <c r="K34" s="37"/>
      <c r="L34" s="45"/>
      <c r="M34" s="47"/>
      <c r="N34" s="46">
        <v>2023</v>
      </c>
    </row>
    <row r="35" ht="24" customHeight="1" spans="1:14">
      <c r="A35" s="15" t="s">
        <v>277</v>
      </c>
      <c r="B35" s="37"/>
      <c r="C35" s="37"/>
      <c r="D35" s="37">
        <v>1</v>
      </c>
      <c r="E35" s="37">
        <f t="shared" si="0"/>
        <v>800</v>
      </c>
      <c r="F35" s="37">
        <f t="shared" si="1"/>
        <v>800</v>
      </c>
      <c r="G35" s="37">
        <v>800</v>
      </c>
      <c r="H35" s="37"/>
      <c r="I35" s="37"/>
      <c r="J35" s="37"/>
      <c r="K35" s="37"/>
      <c r="L35" s="45"/>
      <c r="M35" s="47"/>
      <c r="N35" s="46">
        <v>2024</v>
      </c>
    </row>
    <row r="36" ht="24" customHeight="1" spans="1:14">
      <c r="A36" s="15" t="s">
        <v>319</v>
      </c>
      <c r="B36" s="37"/>
      <c r="C36" s="37"/>
      <c r="D36" s="37">
        <v>1</v>
      </c>
      <c r="E36" s="37">
        <f t="shared" si="0"/>
        <v>80.6</v>
      </c>
      <c r="F36" s="37">
        <f t="shared" si="1"/>
        <v>80.6</v>
      </c>
      <c r="G36" s="37">
        <v>80.6</v>
      </c>
      <c r="H36" s="37"/>
      <c r="I36" s="37"/>
      <c r="J36" s="37"/>
      <c r="K36" s="37"/>
      <c r="L36" s="45"/>
      <c r="M36" s="47"/>
      <c r="N36" s="46">
        <v>2022</v>
      </c>
    </row>
    <row r="37" ht="24" customHeight="1" spans="1:14">
      <c r="A37" s="15" t="s">
        <v>319</v>
      </c>
      <c r="B37" s="37"/>
      <c r="C37" s="37"/>
      <c r="D37" s="37">
        <v>1</v>
      </c>
      <c r="E37" s="37">
        <f t="shared" si="0"/>
        <v>8.949456</v>
      </c>
      <c r="F37" s="37">
        <f t="shared" si="1"/>
        <v>8.949456</v>
      </c>
      <c r="G37" s="37">
        <v>8.949456</v>
      </c>
      <c r="H37" s="37"/>
      <c r="I37" s="37"/>
      <c r="J37" s="37"/>
      <c r="K37" s="37"/>
      <c r="L37" s="45"/>
      <c r="M37" s="47"/>
      <c r="N37" s="46">
        <v>2023</v>
      </c>
    </row>
    <row r="38" ht="24" customHeight="1" spans="1:14">
      <c r="A38" s="15" t="s">
        <v>320</v>
      </c>
      <c r="B38" s="37"/>
      <c r="C38" s="37"/>
      <c r="D38" s="37">
        <v>1</v>
      </c>
      <c r="E38" s="37">
        <f t="shared" si="0"/>
        <v>20</v>
      </c>
      <c r="F38" s="37">
        <f t="shared" si="1"/>
        <v>20</v>
      </c>
      <c r="G38" s="37">
        <v>20</v>
      </c>
      <c r="H38" s="37"/>
      <c r="I38" s="37"/>
      <c r="J38" s="37"/>
      <c r="K38" s="37"/>
      <c r="L38" s="45"/>
      <c r="M38" s="47"/>
      <c r="N38" s="46">
        <v>2022</v>
      </c>
    </row>
    <row r="39" ht="24" customHeight="1" spans="1:14">
      <c r="A39" s="15" t="s">
        <v>320</v>
      </c>
      <c r="B39" s="37"/>
      <c r="C39" s="37"/>
      <c r="D39" s="37">
        <v>1</v>
      </c>
      <c r="E39" s="37">
        <f t="shared" si="0"/>
        <v>60</v>
      </c>
      <c r="F39" s="37">
        <f t="shared" si="1"/>
        <v>60</v>
      </c>
      <c r="G39" s="37">
        <v>60</v>
      </c>
      <c r="H39" s="37"/>
      <c r="I39" s="37"/>
      <c r="J39" s="37"/>
      <c r="K39" s="37"/>
      <c r="L39" s="45"/>
      <c r="M39" s="47"/>
      <c r="N39" s="46">
        <v>2023</v>
      </c>
    </row>
    <row r="40" ht="24" customHeight="1" spans="1:14">
      <c r="A40" s="15" t="s">
        <v>320</v>
      </c>
      <c r="B40" s="37"/>
      <c r="C40" s="37"/>
      <c r="D40" s="37">
        <v>1</v>
      </c>
      <c r="E40" s="37">
        <f t="shared" ref="E40:E68" si="2">F40</f>
        <v>40</v>
      </c>
      <c r="F40" s="37">
        <f t="shared" ref="F40:F68" si="3">G40+H40+I40+J40+K40</f>
        <v>40</v>
      </c>
      <c r="G40" s="37">
        <v>40</v>
      </c>
      <c r="H40" s="37"/>
      <c r="I40" s="37"/>
      <c r="J40" s="37"/>
      <c r="K40" s="37"/>
      <c r="L40" s="45"/>
      <c r="M40" s="47"/>
      <c r="N40" s="46">
        <v>2024</v>
      </c>
    </row>
    <row r="41" ht="24" customHeight="1" spans="1:14">
      <c r="A41" s="15" t="s">
        <v>321</v>
      </c>
      <c r="B41" s="37"/>
      <c r="C41" s="37"/>
      <c r="D41" s="37">
        <v>1</v>
      </c>
      <c r="E41" s="37">
        <f t="shared" si="2"/>
        <v>50</v>
      </c>
      <c r="F41" s="37">
        <f t="shared" si="3"/>
        <v>50</v>
      </c>
      <c r="G41" s="37">
        <v>50</v>
      </c>
      <c r="H41" s="37"/>
      <c r="I41" s="37"/>
      <c r="J41" s="37"/>
      <c r="K41" s="37"/>
      <c r="L41" s="45"/>
      <c r="M41" s="47"/>
      <c r="N41" s="46">
        <v>2022</v>
      </c>
    </row>
    <row r="42" ht="24" customHeight="1" spans="1:14">
      <c r="A42" s="15" t="s">
        <v>321</v>
      </c>
      <c r="B42" s="37"/>
      <c r="C42" s="37"/>
      <c r="D42" s="37">
        <v>1</v>
      </c>
      <c r="E42" s="37">
        <f t="shared" si="2"/>
        <v>30</v>
      </c>
      <c r="F42" s="37">
        <f t="shared" si="3"/>
        <v>30</v>
      </c>
      <c r="G42" s="37">
        <v>30</v>
      </c>
      <c r="H42" s="37"/>
      <c r="I42" s="37"/>
      <c r="J42" s="37"/>
      <c r="K42" s="37"/>
      <c r="L42" s="45"/>
      <c r="M42" s="47"/>
      <c r="N42" s="46">
        <v>2023</v>
      </c>
    </row>
    <row r="43" ht="24" customHeight="1" spans="1:14">
      <c r="A43" s="15" t="s">
        <v>321</v>
      </c>
      <c r="B43" s="37"/>
      <c r="C43" s="37"/>
      <c r="D43" s="37">
        <v>1</v>
      </c>
      <c r="E43" s="37">
        <f t="shared" si="2"/>
        <v>15</v>
      </c>
      <c r="F43" s="37">
        <f t="shared" si="3"/>
        <v>15</v>
      </c>
      <c r="G43" s="37">
        <v>15</v>
      </c>
      <c r="H43" s="37"/>
      <c r="I43" s="37"/>
      <c r="J43" s="37"/>
      <c r="K43" s="37"/>
      <c r="L43" s="45"/>
      <c r="M43" s="47"/>
      <c r="N43" s="46">
        <v>2024</v>
      </c>
    </row>
    <row r="44" ht="24" customHeight="1" spans="1:14">
      <c r="A44" s="38" t="s">
        <v>322</v>
      </c>
      <c r="B44" s="37"/>
      <c r="C44" s="37"/>
      <c r="D44" s="37">
        <v>1</v>
      </c>
      <c r="E44" s="37">
        <f t="shared" si="2"/>
        <v>30</v>
      </c>
      <c r="F44" s="37">
        <f t="shared" si="3"/>
        <v>30</v>
      </c>
      <c r="G44" s="37">
        <v>30</v>
      </c>
      <c r="H44" s="37"/>
      <c r="I44" s="37"/>
      <c r="J44" s="37"/>
      <c r="K44" s="37"/>
      <c r="L44" s="45"/>
      <c r="M44" s="47"/>
      <c r="N44" s="46">
        <v>2022</v>
      </c>
    </row>
    <row r="45" ht="24" customHeight="1" spans="1:14">
      <c r="A45" s="38" t="s">
        <v>322</v>
      </c>
      <c r="B45" s="37"/>
      <c r="C45" s="37"/>
      <c r="D45" s="37">
        <v>1</v>
      </c>
      <c r="E45" s="37">
        <f t="shared" si="2"/>
        <v>50</v>
      </c>
      <c r="F45" s="37">
        <f t="shared" si="3"/>
        <v>50</v>
      </c>
      <c r="G45" s="37">
        <v>50</v>
      </c>
      <c r="H45" s="37"/>
      <c r="I45" s="37"/>
      <c r="J45" s="37"/>
      <c r="K45" s="37"/>
      <c r="L45" s="45"/>
      <c r="M45" s="47"/>
      <c r="N45" s="46">
        <v>2023</v>
      </c>
    </row>
    <row r="46" ht="24" customHeight="1" spans="1:14">
      <c r="A46" s="38" t="s">
        <v>322</v>
      </c>
      <c r="B46" s="37"/>
      <c r="C46" s="37"/>
      <c r="D46" s="37">
        <v>1</v>
      </c>
      <c r="E46" s="37">
        <f t="shared" si="2"/>
        <v>40</v>
      </c>
      <c r="F46" s="37">
        <f t="shared" si="3"/>
        <v>40</v>
      </c>
      <c r="G46" s="37">
        <v>40</v>
      </c>
      <c r="H46" s="37"/>
      <c r="I46" s="37"/>
      <c r="J46" s="37"/>
      <c r="K46" s="37"/>
      <c r="L46" s="45"/>
      <c r="M46" s="47"/>
      <c r="N46" s="46">
        <v>2024</v>
      </c>
    </row>
    <row r="47" ht="24" customHeight="1" spans="1:14">
      <c r="A47" s="15" t="s">
        <v>240</v>
      </c>
      <c r="B47" s="37"/>
      <c r="C47" s="37"/>
      <c r="D47" s="37">
        <v>1</v>
      </c>
      <c r="E47" s="37">
        <f t="shared" si="2"/>
        <v>600</v>
      </c>
      <c r="F47" s="37">
        <f t="shared" si="3"/>
        <v>600</v>
      </c>
      <c r="G47" s="37">
        <v>600</v>
      </c>
      <c r="H47" s="37"/>
      <c r="I47" s="37"/>
      <c r="J47" s="37"/>
      <c r="K47" s="37"/>
      <c r="L47" s="45"/>
      <c r="M47" s="47"/>
      <c r="N47" s="46">
        <v>2022</v>
      </c>
    </row>
    <row r="48" ht="24" customHeight="1" spans="1:14">
      <c r="A48" s="15" t="s">
        <v>240</v>
      </c>
      <c r="B48" s="37"/>
      <c r="C48" s="37"/>
      <c r="D48" s="37">
        <v>1</v>
      </c>
      <c r="E48" s="37">
        <f t="shared" si="2"/>
        <v>567</v>
      </c>
      <c r="F48" s="37">
        <f t="shared" si="3"/>
        <v>567</v>
      </c>
      <c r="G48" s="37">
        <v>567</v>
      </c>
      <c r="H48" s="37"/>
      <c r="I48" s="37"/>
      <c r="J48" s="37"/>
      <c r="K48" s="37"/>
      <c r="L48" s="45"/>
      <c r="M48" s="47"/>
      <c r="N48" s="46">
        <v>2023</v>
      </c>
    </row>
    <row r="49" ht="24" customHeight="1" spans="1:14">
      <c r="A49" s="15" t="s">
        <v>323</v>
      </c>
      <c r="B49" s="37" t="s">
        <v>324</v>
      </c>
      <c r="C49" s="37" t="s">
        <v>325</v>
      </c>
      <c r="D49" s="37">
        <v>10</v>
      </c>
      <c r="E49" s="37">
        <f t="shared" si="2"/>
        <v>1</v>
      </c>
      <c r="F49" s="37">
        <f t="shared" si="3"/>
        <v>1</v>
      </c>
      <c r="G49" s="37">
        <v>1</v>
      </c>
      <c r="H49" s="37"/>
      <c r="I49" s="37"/>
      <c r="J49" s="37"/>
      <c r="K49" s="37"/>
      <c r="L49" s="45"/>
      <c r="M49" s="47"/>
      <c r="N49" s="46">
        <v>2022</v>
      </c>
    </row>
    <row r="50" ht="24" customHeight="1" spans="1:14">
      <c r="A50" s="15" t="s">
        <v>326</v>
      </c>
      <c r="B50" s="37" t="s">
        <v>327</v>
      </c>
      <c r="C50" s="37" t="s">
        <v>309</v>
      </c>
      <c r="D50" s="37">
        <v>1</v>
      </c>
      <c r="E50" s="37">
        <f t="shared" si="2"/>
        <v>4</v>
      </c>
      <c r="F50" s="37">
        <f t="shared" si="3"/>
        <v>4</v>
      </c>
      <c r="G50" s="37">
        <v>4</v>
      </c>
      <c r="H50" s="37"/>
      <c r="I50" s="37"/>
      <c r="J50" s="37"/>
      <c r="K50" s="37"/>
      <c r="L50" s="45"/>
      <c r="M50" s="47"/>
      <c r="N50" s="46">
        <v>2022</v>
      </c>
    </row>
    <row r="51" ht="24" customHeight="1" spans="1:14">
      <c r="A51" s="15" t="s">
        <v>326</v>
      </c>
      <c r="B51" s="37" t="s">
        <v>328</v>
      </c>
      <c r="C51" s="37" t="s">
        <v>312</v>
      </c>
      <c r="D51" s="37">
        <v>1</v>
      </c>
      <c r="E51" s="37">
        <f t="shared" si="2"/>
        <v>2</v>
      </c>
      <c r="F51" s="37">
        <f t="shared" si="3"/>
        <v>2</v>
      </c>
      <c r="G51" s="37">
        <v>2</v>
      </c>
      <c r="H51" s="37"/>
      <c r="I51" s="37"/>
      <c r="J51" s="37"/>
      <c r="K51" s="37"/>
      <c r="L51" s="45"/>
      <c r="M51" s="47"/>
      <c r="N51" s="46">
        <v>2022</v>
      </c>
    </row>
    <row r="52" ht="24" customHeight="1" spans="1:14">
      <c r="A52" s="15" t="s">
        <v>326</v>
      </c>
      <c r="B52" s="37" t="s">
        <v>328</v>
      </c>
      <c r="C52" s="37" t="s">
        <v>312</v>
      </c>
      <c r="D52" s="37">
        <v>6</v>
      </c>
      <c r="E52" s="37">
        <f t="shared" si="2"/>
        <v>1.5</v>
      </c>
      <c r="F52" s="37">
        <f t="shared" si="3"/>
        <v>1.5</v>
      </c>
      <c r="G52" s="37">
        <v>1.5</v>
      </c>
      <c r="H52" s="37"/>
      <c r="I52" s="37"/>
      <c r="J52" s="37"/>
      <c r="K52" s="37"/>
      <c r="L52" s="45"/>
      <c r="M52" s="47"/>
      <c r="N52" s="46">
        <v>2022</v>
      </c>
    </row>
    <row r="53" ht="24" customHeight="1" spans="1:14">
      <c r="A53" s="15" t="s">
        <v>329</v>
      </c>
      <c r="B53" s="37" t="s">
        <v>330</v>
      </c>
      <c r="C53" s="37" t="s">
        <v>312</v>
      </c>
      <c r="D53" s="37">
        <v>1</v>
      </c>
      <c r="E53" s="37">
        <f t="shared" si="2"/>
        <v>8.87</v>
      </c>
      <c r="F53" s="37">
        <f t="shared" si="3"/>
        <v>8.87</v>
      </c>
      <c r="G53" s="37"/>
      <c r="H53" s="37"/>
      <c r="I53" s="37"/>
      <c r="J53" s="37"/>
      <c r="K53" s="37">
        <v>8.87</v>
      </c>
      <c r="L53" s="45"/>
      <c r="M53" s="47"/>
      <c r="N53" s="46">
        <v>2022</v>
      </c>
    </row>
    <row r="54" ht="24" customHeight="1" spans="1:14">
      <c r="A54" s="15" t="s">
        <v>329</v>
      </c>
      <c r="B54" s="37" t="s">
        <v>331</v>
      </c>
      <c r="C54" s="37" t="s">
        <v>312</v>
      </c>
      <c r="D54" s="37">
        <v>3</v>
      </c>
      <c r="E54" s="37">
        <f t="shared" si="2"/>
        <v>24</v>
      </c>
      <c r="F54" s="37">
        <f t="shared" si="3"/>
        <v>24</v>
      </c>
      <c r="G54" s="37"/>
      <c r="H54" s="37"/>
      <c r="I54" s="37"/>
      <c r="J54" s="37"/>
      <c r="K54" s="37">
        <v>24</v>
      </c>
      <c r="L54" s="45"/>
      <c r="M54" s="47"/>
      <c r="N54" s="46">
        <v>2022</v>
      </c>
    </row>
    <row r="55" ht="24" customHeight="1" spans="1:14">
      <c r="A55" s="15" t="s">
        <v>332</v>
      </c>
      <c r="B55" s="37"/>
      <c r="C55" s="37"/>
      <c r="D55" s="37">
        <v>1</v>
      </c>
      <c r="E55" s="37">
        <f t="shared" si="2"/>
        <v>30</v>
      </c>
      <c r="F55" s="37">
        <f t="shared" si="3"/>
        <v>30</v>
      </c>
      <c r="G55" s="37">
        <v>30</v>
      </c>
      <c r="H55" s="37"/>
      <c r="I55" s="37"/>
      <c r="J55" s="37"/>
      <c r="K55" s="37"/>
      <c r="L55" s="45"/>
      <c r="M55" s="47"/>
      <c r="N55" s="46">
        <v>2022</v>
      </c>
    </row>
    <row r="56" ht="24" customHeight="1" spans="1:14">
      <c r="A56" s="15" t="s">
        <v>282</v>
      </c>
      <c r="B56" s="37"/>
      <c r="C56" s="37"/>
      <c r="D56" s="37">
        <v>1</v>
      </c>
      <c r="E56" s="37">
        <f t="shared" si="2"/>
        <v>100</v>
      </c>
      <c r="F56" s="37">
        <f t="shared" si="3"/>
        <v>100</v>
      </c>
      <c r="G56" s="37"/>
      <c r="H56" s="37">
        <v>100</v>
      </c>
      <c r="I56" s="37"/>
      <c r="J56" s="37"/>
      <c r="K56" s="37"/>
      <c r="L56" s="45"/>
      <c r="M56" s="47"/>
      <c r="N56" s="46">
        <v>2022</v>
      </c>
    </row>
    <row r="57" ht="24" customHeight="1" spans="1:14">
      <c r="A57" s="15" t="s">
        <v>261</v>
      </c>
      <c r="B57" s="37"/>
      <c r="C57" s="37"/>
      <c r="D57" s="37">
        <v>1</v>
      </c>
      <c r="E57" s="37">
        <f t="shared" si="2"/>
        <v>100</v>
      </c>
      <c r="F57" s="37">
        <f t="shared" si="3"/>
        <v>100</v>
      </c>
      <c r="G57" s="37"/>
      <c r="H57" s="37">
        <v>100</v>
      </c>
      <c r="I57" s="37"/>
      <c r="J57" s="37"/>
      <c r="K57" s="37"/>
      <c r="L57" s="45"/>
      <c r="M57" s="47"/>
      <c r="N57" s="46">
        <v>2022</v>
      </c>
    </row>
    <row r="58" ht="24" customHeight="1" spans="1:14">
      <c r="A58" s="15" t="s">
        <v>333</v>
      </c>
      <c r="B58" s="37" t="s">
        <v>308</v>
      </c>
      <c r="C58" s="37" t="s">
        <v>309</v>
      </c>
      <c r="D58" s="37">
        <v>1</v>
      </c>
      <c r="E58" s="37">
        <f t="shared" si="2"/>
        <v>28</v>
      </c>
      <c r="F58" s="37">
        <f t="shared" si="3"/>
        <v>28</v>
      </c>
      <c r="G58" s="37"/>
      <c r="H58" s="37">
        <v>28</v>
      </c>
      <c r="I58" s="37"/>
      <c r="J58" s="37"/>
      <c r="K58" s="37"/>
      <c r="L58" s="45"/>
      <c r="M58" s="47"/>
      <c r="N58" s="46">
        <v>2022</v>
      </c>
    </row>
    <row r="59" ht="24" customHeight="1" spans="1:14">
      <c r="A59" s="15" t="s">
        <v>323</v>
      </c>
      <c r="B59" s="37" t="s">
        <v>334</v>
      </c>
      <c r="C59" s="37" t="s">
        <v>312</v>
      </c>
      <c r="D59" s="37">
        <v>55</v>
      </c>
      <c r="E59" s="37">
        <f t="shared" si="2"/>
        <v>1.1</v>
      </c>
      <c r="F59" s="37">
        <f t="shared" si="3"/>
        <v>1.1</v>
      </c>
      <c r="G59" s="37"/>
      <c r="H59" s="37">
        <v>1.1</v>
      </c>
      <c r="I59" s="37"/>
      <c r="J59" s="37"/>
      <c r="K59" s="37"/>
      <c r="L59" s="45"/>
      <c r="M59" s="47"/>
      <c r="N59" s="46">
        <v>2022</v>
      </c>
    </row>
    <row r="60" ht="24" customHeight="1" spans="1:14">
      <c r="A60" s="15" t="s">
        <v>323</v>
      </c>
      <c r="B60" s="37" t="s">
        <v>311</v>
      </c>
      <c r="C60" s="37" t="s">
        <v>312</v>
      </c>
      <c r="D60" s="37">
        <v>2</v>
      </c>
      <c r="E60" s="37">
        <f t="shared" si="2"/>
        <v>0.3</v>
      </c>
      <c r="F60" s="37">
        <f t="shared" si="3"/>
        <v>0.3</v>
      </c>
      <c r="G60" s="37"/>
      <c r="H60" s="37">
        <v>0.3</v>
      </c>
      <c r="I60" s="37"/>
      <c r="J60" s="37"/>
      <c r="K60" s="37"/>
      <c r="L60" s="45"/>
      <c r="M60" s="47"/>
      <c r="N60" s="46">
        <v>2022</v>
      </c>
    </row>
    <row r="61" ht="24" customHeight="1" spans="1:14">
      <c r="A61" s="15" t="s">
        <v>323</v>
      </c>
      <c r="B61" s="37" t="s">
        <v>311</v>
      </c>
      <c r="C61" s="37" t="s">
        <v>312</v>
      </c>
      <c r="D61" s="37">
        <v>6</v>
      </c>
      <c r="E61" s="37">
        <f t="shared" si="2"/>
        <v>0.9</v>
      </c>
      <c r="F61" s="37">
        <f t="shared" si="3"/>
        <v>0.9</v>
      </c>
      <c r="G61" s="37"/>
      <c r="H61" s="37">
        <v>0.9</v>
      </c>
      <c r="I61" s="37"/>
      <c r="J61" s="37"/>
      <c r="K61" s="37"/>
      <c r="L61" s="45"/>
      <c r="M61" s="47"/>
      <c r="N61" s="46">
        <v>2022</v>
      </c>
    </row>
    <row r="62" ht="24" customHeight="1" spans="1:14">
      <c r="A62" s="15" t="s">
        <v>323</v>
      </c>
      <c r="B62" s="37" t="s">
        <v>311</v>
      </c>
      <c r="C62" s="37" t="s">
        <v>312</v>
      </c>
      <c r="D62" s="37">
        <v>2</v>
      </c>
      <c r="E62" s="37">
        <f t="shared" si="2"/>
        <v>1.7</v>
      </c>
      <c r="F62" s="37">
        <f t="shared" si="3"/>
        <v>1.7</v>
      </c>
      <c r="G62" s="37"/>
      <c r="H62" s="37">
        <v>1.7</v>
      </c>
      <c r="I62" s="37"/>
      <c r="J62" s="37"/>
      <c r="K62" s="37"/>
      <c r="L62" s="45"/>
      <c r="M62" s="47"/>
      <c r="N62" s="46">
        <v>2022</v>
      </c>
    </row>
    <row r="63" ht="24" customHeight="1" spans="1:14">
      <c r="A63" s="15" t="s">
        <v>323</v>
      </c>
      <c r="B63" s="37" t="s">
        <v>314</v>
      </c>
      <c r="C63" s="37" t="s">
        <v>312</v>
      </c>
      <c r="D63" s="37">
        <v>3</v>
      </c>
      <c r="E63" s="37">
        <f t="shared" si="2"/>
        <v>2.1</v>
      </c>
      <c r="F63" s="37">
        <f t="shared" si="3"/>
        <v>2.1</v>
      </c>
      <c r="G63" s="37"/>
      <c r="H63" s="37">
        <v>2.1</v>
      </c>
      <c r="I63" s="37"/>
      <c r="J63" s="37"/>
      <c r="K63" s="37"/>
      <c r="L63" s="45"/>
      <c r="M63" s="47"/>
      <c r="N63" s="46">
        <v>2022</v>
      </c>
    </row>
    <row r="64" ht="24" customHeight="1" spans="1:14">
      <c r="A64" s="39" t="s">
        <v>323</v>
      </c>
      <c r="B64" s="37" t="s">
        <v>313</v>
      </c>
      <c r="C64" s="37" t="s">
        <v>312</v>
      </c>
      <c r="D64" s="37">
        <v>26</v>
      </c>
      <c r="E64" s="37">
        <f t="shared" si="2"/>
        <v>13</v>
      </c>
      <c r="F64" s="37">
        <f t="shared" si="3"/>
        <v>13</v>
      </c>
      <c r="G64" s="37"/>
      <c r="H64" s="37">
        <v>13</v>
      </c>
      <c r="I64" s="37"/>
      <c r="J64" s="37"/>
      <c r="K64" s="37"/>
      <c r="L64" s="45"/>
      <c r="M64" s="47"/>
      <c r="N64" s="46">
        <v>2022</v>
      </c>
    </row>
    <row r="65" ht="24" customHeight="1" spans="1:14">
      <c r="A65" s="39" t="s">
        <v>323</v>
      </c>
      <c r="B65" s="37" t="s">
        <v>335</v>
      </c>
      <c r="C65" s="37" t="s">
        <v>336</v>
      </c>
      <c r="D65" s="37">
        <v>10</v>
      </c>
      <c r="E65" s="37">
        <f t="shared" si="2"/>
        <v>0.5</v>
      </c>
      <c r="F65" s="37">
        <f t="shared" si="3"/>
        <v>0.5</v>
      </c>
      <c r="G65" s="37"/>
      <c r="H65" s="37">
        <v>0.5</v>
      </c>
      <c r="I65" s="37"/>
      <c r="J65" s="37"/>
      <c r="K65" s="37"/>
      <c r="L65" s="45"/>
      <c r="M65" s="47"/>
      <c r="N65" s="46">
        <v>2022</v>
      </c>
    </row>
    <row r="66" ht="24" customHeight="1" spans="1:14">
      <c r="A66" s="39" t="s">
        <v>323</v>
      </c>
      <c r="B66" s="37" t="s">
        <v>337</v>
      </c>
      <c r="C66" s="37" t="s">
        <v>325</v>
      </c>
      <c r="D66" s="37">
        <v>4</v>
      </c>
      <c r="E66" s="37">
        <f t="shared" si="2"/>
        <v>0.4</v>
      </c>
      <c r="F66" s="37">
        <f t="shared" si="3"/>
        <v>0.4</v>
      </c>
      <c r="G66" s="37"/>
      <c r="H66" s="37">
        <v>0.4</v>
      </c>
      <c r="I66" s="37"/>
      <c r="J66" s="37"/>
      <c r="K66" s="37"/>
      <c r="L66" s="45"/>
      <c r="M66" s="47"/>
      <c r="N66" s="46">
        <v>2022</v>
      </c>
    </row>
    <row r="67" ht="24" customHeight="1" spans="1:14">
      <c r="A67" s="48" t="s">
        <v>338</v>
      </c>
      <c r="B67" s="37"/>
      <c r="C67" s="37"/>
      <c r="D67" s="37">
        <v>1</v>
      </c>
      <c r="E67" s="37">
        <f t="shared" si="2"/>
        <v>120</v>
      </c>
      <c r="F67" s="37">
        <f t="shared" si="3"/>
        <v>120</v>
      </c>
      <c r="G67" s="37">
        <v>120</v>
      </c>
      <c r="H67" s="37"/>
      <c r="I67" s="37"/>
      <c r="J67" s="37"/>
      <c r="K67" s="37"/>
      <c r="L67" s="45"/>
      <c r="M67" s="47"/>
      <c r="N67" s="51">
        <v>2022</v>
      </c>
    </row>
    <row r="68" ht="24" customHeight="1" spans="1:14">
      <c r="A68" s="21" t="s">
        <v>201</v>
      </c>
      <c r="B68" s="49"/>
      <c r="C68" s="50"/>
      <c r="D68" s="22"/>
      <c r="E68" s="37">
        <f>SUM(E7:E67)</f>
        <v>11689.999456</v>
      </c>
      <c r="F68" s="37">
        <f t="shared" ref="F68:K68" si="4">SUM(F7:F67)</f>
        <v>11689.999456</v>
      </c>
      <c r="G68" s="37">
        <f t="shared" si="4"/>
        <v>11362.929456</v>
      </c>
      <c r="H68" s="37">
        <f t="shared" si="4"/>
        <v>294.2</v>
      </c>
      <c r="I68" s="37">
        <f t="shared" si="4"/>
        <v>0</v>
      </c>
      <c r="J68" s="37">
        <f t="shared" si="4"/>
        <v>0</v>
      </c>
      <c r="K68" s="37">
        <f t="shared" si="4"/>
        <v>32.87</v>
      </c>
      <c r="L68" s="47"/>
      <c r="M68" s="47"/>
      <c r="N68" s="52"/>
    </row>
  </sheetData>
  <autoFilter ref="A4:N68">
    <extLst/>
  </autoFilter>
  <mergeCells count="11">
    <mergeCell ref="A2:N2"/>
    <mergeCell ref="A3:N3"/>
    <mergeCell ref="A68:D68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selection activeCell="L11" sqref="L11"/>
    </sheetView>
  </sheetViews>
  <sheetFormatPr defaultColWidth="9" defaultRowHeight="14.25"/>
  <cols>
    <col min="1" max="1" width="28.875" customWidth="1"/>
    <col min="2" max="2" width="17.625" customWidth="1"/>
    <col min="3" max="4" width="10.875" customWidth="1"/>
    <col min="5" max="5" width="10.375"/>
  </cols>
  <sheetData>
    <row r="1" ht="31.5" customHeight="1" spans="1:12">
      <c r="A1" s="1" t="s">
        <v>339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341</v>
      </c>
      <c r="B4" s="7" t="s">
        <v>342</v>
      </c>
      <c r="C4" s="8" t="s">
        <v>294</v>
      </c>
      <c r="D4" s="8"/>
      <c r="E4" s="8"/>
      <c r="F4" s="8"/>
      <c r="G4" s="8"/>
      <c r="H4" s="8"/>
      <c r="I4" s="8"/>
      <c r="J4" s="8"/>
      <c r="K4" s="8"/>
      <c r="L4" s="7" t="s">
        <v>135</v>
      </c>
    </row>
    <row r="5" ht="25.5" customHeight="1" spans="1:12">
      <c r="A5" s="9"/>
      <c r="B5" s="9"/>
      <c r="C5" s="10" t="s">
        <v>296</v>
      </c>
      <c r="D5" s="11" t="s">
        <v>343</v>
      </c>
      <c r="E5" s="12"/>
      <c r="F5" s="12"/>
      <c r="G5" s="12"/>
      <c r="H5" s="12"/>
      <c r="I5" s="24"/>
      <c r="J5" s="25" t="s">
        <v>297</v>
      </c>
      <c r="K5" s="25" t="s">
        <v>298</v>
      </c>
      <c r="L5" s="9"/>
    </row>
    <row r="6" ht="81" customHeight="1" spans="1:12">
      <c r="A6" s="13"/>
      <c r="B6" s="13"/>
      <c r="C6" s="10"/>
      <c r="D6" s="14" t="s">
        <v>299</v>
      </c>
      <c r="E6" s="10" t="s">
        <v>300</v>
      </c>
      <c r="F6" s="10" t="s">
        <v>301</v>
      </c>
      <c r="G6" s="10" t="s">
        <v>302</v>
      </c>
      <c r="H6" s="10" t="s">
        <v>303</v>
      </c>
      <c r="I6" s="26" t="s">
        <v>344</v>
      </c>
      <c r="J6" s="27"/>
      <c r="K6" s="27"/>
      <c r="L6" s="13"/>
    </row>
    <row r="7" ht="63" customHeight="1" spans="1:12">
      <c r="A7" s="15" t="s">
        <v>345</v>
      </c>
      <c r="B7" s="16" t="s">
        <v>346</v>
      </c>
      <c r="C7" s="17">
        <f>D7+J7+K7</f>
        <v>2155.783</v>
      </c>
      <c r="D7" s="18">
        <f>E7+F7+G7+H7+I7</f>
        <v>2155.783</v>
      </c>
      <c r="E7" s="19">
        <v>2155.783</v>
      </c>
      <c r="F7" s="20"/>
      <c r="G7" s="20"/>
      <c r="H7" s="16"/>
      <c r="I7" s="20"/>
      <c r="J7" s="20"/>
      <c r="K7" s="20"/>
      <c r="L7" s="20"/>
    </row>
    <row r="8" ht="63" customHeight="1" spans="1:12">
      <c r="A8" s="15" t="s">
        <v>347</v>
      </c>
      <c r="B8" s="16" t="s">
        <v>348</v>
      </c>
      <c r="C8" s="17">
        <f t="shared" ref="C8:C14" si="0">D8+J8+K8</f>
        <v>55.375</v>
      </c>
      <c r="D8" s="18">
        <f t="shared" ref="D8:D14" si="1">E8+F8+G8+H8+I8</f>
        <v>55.375</v>
      </c>
      <c r="E8" s="19">
        <v>55.375</v>
      </c>
      <c r="F8" s="20"/>
      <c r="G8" s="20"/>
      <c r="H8" s="16"/>
      <c r="I8" s="20"/>
      <c r="J8" s="20"/>
      <c r="K8" s="20"/>
      <c r="L8" s="20"/>
    </row>
    <row r="9" ht="63" customHeight="1" spans="1:12">
      <c r="A9" s="15" t="s">
        <v>275</v>
      </c>
      <c r="B9" s="16" t="s">
        <v>348</v>
      </c>
      <c r="C9" s="17">
        <f t="shared" si="0"/>
        <v>1223.456</v>
      </c>
      <c r="D9" s="18">
        <f t="shared" si="1"/>
        <v>1223.456</v>
      </c>
      <c r="E9" s="19">
        <v>1223.456</v>
      </c>
      <c r="F9" s="20"/>
      <c r="G9" s="20"/>
      <c r="H9" s="16"/>
      <c r="I9" s="20"/>
      <c r="J9" s="20"/>
      <c r="K9" s="20"/>
      <c r="L9" s="20"/>
    </row>
    <row r="10" ht="63" customHeight="1" spans="1:12">
      <c r="A10" s="15" t="s">
        <v>264</v>
      </c>
      <c r="B10" s="16" t="s">
        <v>346</v>
      </c>
      <c r="C10" s="17">
        <f t="shared" si="0"/>
        <v>105</v>
      </c>
      <c r="D10" s="18">
        <f t="shared" si="1"/>
        <v>105</v>
      </c>
      <c r="E10" s="19">
        <v>105</v>
      </c>
      <c r="F10" s="20"/>
      <c r="G10" s="20"/>
      <c r="H10" s="16"/>
      <c r="I10" s="20"/>
      <c r="J10" s="20"/>
      <c r="K10" s="20"/>
      <c r="L10" s="20"/>
    </row>
    <row r="11" ht="63" customHeight="1" spans="1:12">
      <c r="A11" s="15" t="s">
        <v>349</v>
      </c>
      <c r="B11" s="16"/>
      <c r="C11" s="17">
        <f t="shared" si="0"/>
        <v>300</v>
      </c>
      <c r="D11" s="18">
        <f t="shared" si="1"/>
        <v>300</v>
      </c>
      <c r="E11" s="19">
        <v>300</v>
      </c>
      <c r="F11" s="20"/>
      <c r="G11" s="20"/>
      <c r="H11" s="16"/>
      <c r="I11" s="20"/>
      <c r="J11" s="20"/>
      <c r="K11" s="20"/>
      <c r="L11" s="20"/>
    </row>
    <row r="12" ht="63" customHeight="1" spans="1:12">
      <c r="A12" s="15" t="s">
        <v>284</v>
      </c>
      <c r="B12" s="16" t="s">
        <v>346</v>
      </c>
      <c r="C12" s="17">
        <f t="shared" si="0"/>
        <v>4726.1857</v>
      </c>
      <c r="D12" s="18">
        <f t="shared" si="1"/>
        <v>4726.1857</v>
      </c>
      <c r="E12" s="19">
        <v>4726.1857</v>
      </c>
      <c r="F12" s="20"/>
      <c r="G12" s="20"/>
      <c r="H12" s="16"/>
      <c r="I12" s="20"/>
      <c r="J12" s="20"/>
      <c r="K12" s="20"/>
      <c r="L12" s="20"/>
    </row>
    <row r="13" ht="63" customHeight="1" spans="1:12">
      <c r="A13" s="15" t="s">
        <v>318</v>
      </c>
      <c r="B13" s="16"/>
      <c r="C13" s="17">
        <f t="shared" si="0"/>
        <v>10</v>
      </c>
      <c r="D13" s="18">
        <f t="shared" si="1"/>
        <v>10</v>
      </c>
      <c r="E13" s="19">
        <v>10</v>
      </c>
      <c r="F13" s="20"/>
      <c r="G13" s="20"/>
      <c r="H13" s="16"/>
      <c r="I13" s="20"/>
      <c r="J13" s="20"/>
      <c r="K13" s="20"/>
      <c r="L13" s="20"/>
    </row>
    <row r="14" ht="32.25" customHeight="1" spans="1:12">
      <c r="A14" s="21" t="s">
        <v>201</v>
      </c>
      <c r="B14" s="22"/>
      <c r="C14" s="17">
        <f t="shared" si="0"/>
        <v>8575.7997</v>
      </c>
      <c r="D14" s="18">
        <f>SUM(D7:D13)</f>
        <v>8575.7997</v>
      </c>
      <c r="E14" s="18">
        <f>SUM(E7:E13)</f>
        <v>8575.7997</v>
      </c>
      <c r="F14" s="16"/>
      <c r="G14" s="16"/>
      <c r="H14" s="16"/>
      <c r="I14" s="16"/>
      <c r="J14" s="16"/>
      <c r="K14" s="16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scale="6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topLeftCell="A22" workbookViewId="0">
      <selection activeCell="D45" sqref="D45"/>
    </sheetView>
  </sheetViews>
  <sheetFormatPr defaultColWidth="6.875" defaultRowHeight="11.25" outlineLevelCol="6"/>
  <cols>
    <col min="1" max="1" width="20.625" style="71" customWidth="1"/>
    <col min="2" max="2" width="29.5" style="71" customWidth="1"/>
    <col min="3" max="5" width="14.625" style="71" customWidth="1"/>
    <col min="6" max="6" width="12" style="71" customWidth="1"/>
    <col min="7" max="7" width="15.625" style="71" customWidth="1"/>
    <col min="8" max="16384" width="6.875" style="71"/>
  </cols>
  <sheetData>
    <row r="1" ht="16.5" customHeight="1" spans="1:7">
      <c r="A1" s="53" t="s">
        <v>38</v>
      </c>
      <c r="B1" s="54"/>
      <c r="C1" s="54"/>
      <c r="D1" s="78"/>
      <c r="E1" s="78"/>
      <c r="F1" s="78"/>
      <c r="G1" s="78"/>
    </row>
    <row r="2" ht="29.25" customHeight="1" spans="1:7">
      <c r="A2" s="80" t="s">
        <v>39</v>
      </c>
      <c r="B2" s="80"/>
      <c r="C2" s="80"/>
      <c r="D2" s="80"/>
      <c r="E2" s="80"/>
      <c r="F2" s="80"/>
      <c r="G2" s="80"/>
    </row>
    <row r="3" ht="36" customHeight="1" spans="1:7">
      <c r="A3" s="81"/>
      <c r="B3" s="81"/>
      <c r="C3" s="81"/>
      <c r="D3" s="81"/>
      <c r="E3" s="81"/>
      <c r="F3" s="81"/>
      <c r="G3" s="98" t="s">
        <v>2</v>
      </c>
    </row>
    <row r="4" ht="26.25" customHeight="1" spans="1:7">
      <c r="A4" s="82" t="s">
        <v>40</v>
      </c>
      <c r="B4" s="82"/>
      <c r="C4" s="146" t="s">
        <v>36</v>
      </c>
      <c r="D4" s="99" t="s">
        <v>41</v>
      </c>
      <c r="E4" s="99" t="s">
        <v>42</v>
      </c>
      <c r="F4" s="99" t="s">
        <v>43</v>
      </c>
      <c r="G4" s="146" t="s">
        <v>44</v>
      </c>
    </row>
    <row r="5" s="79" customFormat="1" ht="47.25" customHeight="1" spans="1:7">
      <c r="A5" s="82" t="s">
        <v>45</v>
      </c>
      <c r="B5" s="82" t="s">
        <v>46</v>
      </c>
      <c r="C5" s="147"/>
      <c r="D5" s="99"/>
      <c r="E5" s="99"/>
      <c r="F5" s="99"/>
      <c r="G5" s="147"/>
    </row>
    <row r="6" s="79" customFormat="1" ht="25.5" customHeight="1" spans="1:7">
      <c r="A6" s="83" t="s">
        <v>47</v>
      </c>
      <c r="B6" s="83" t="s">
        <v>48</v>
      </c>
      <c r="C6" s="87">
        <v>2.7112</v>
      </c>
      <c r="D6" s="87">
        <v>2.7112</v>
      </c>
      <c r="E6" s="86"/>
      <c r="F6" s="86"/>
      <c r="G6" s="86"/>
    </row>
    <row r="7" s="79" customFormat="1" ht="25.5" customHeight="1" spans="1:7">
      <c r="A7" s="83" t="s">
        <v>49</v>
      </c>
      <c r="B7" s="83" t="s">
        <v>50</v>
      </c>
      <c r="C7" s="87">
        <v>2.7112</v>
      </c>
      <c r="D7" s="87">
        <v>2.7112</v>
      </c>
      <c r="E7" s="86"/>
      <c r="F7" s="86"/>
      <c r="G7" s="86"/>
    </row>
    <row r="8" s="79" customFormat="1" ht="25.5" customHeight="1" spans="1:7">
      <c r="A8" s="83" t="s">
        <v>51</v>
      </c>
      <c r="B8" s="83" t="s">
        <v>52</v>
      </c>
      <c r="C8" s="87">
        <v>2.7112</v>
      </c>
      <c r="D8" s="87">
        <v>2.7112</v>
      </c>
      <c r="E8" s="86"/>
      <c r="F8" s="86"/>
      <c r="G8" s="86"/>
    </row>
    <row r="9" s="79" customFormat="1" ht="25.5" customHeight="1" spans="1:7">
      <c r="A9" s="83" t="s">
        <v>53</v>
      </c>
      <c r="B9" s="83" t="s">
        <v>54</v>
      </c>
      <c r="C9" s="87">
        <v>355.847752</v>
      </c>
      <c r="D9" s="87">
        <v>355.847752</v>
      </c>
      <c r="E9" s="86"/>
      <c r="F9" s="86"/>
      <c r="G9" s="86"/>
    </row>
    <row r="10" s="79" customFormat="1" ht="25.5" customHeight="1" spans="1:7">
      <c r="A10" s="83" t="s">
        <v>55</v>
      </c>
      <c r="B10" s="83" t="s">
        <v>56</v>
      </c>
      <c r="C10" s="87">
        <v>355.847752</v>
      </c>
      <c r="D10" s="87">
        <v>355.847752</v>
      </c>
      <c r="E10" s="86"/>
      <c r="F10" s="86"/>
      <c r="G10" s="86"/>
    </row>
    <row r="11" customFormat="1" ht="25.5" customHeight="1" spans="1:7">
      <c r="A11" s="83" t="s">
        <v>57</v>
      </c>
      <c r="B11" s="83" t="s">
        <v>58</v>
      </c>
      <c r="C11" s="87">
        <v>351.719376</v>
      </c>
      <c r="D11" s="87">
        <v>351.719376</v>
      </c>
      <c r="E11" s="148"/>
      <c r="F11" s="148"/>
      <c r="G11" s="148"/>
    </row>
    <row r="12" customFormat="1" ht="25.5" customHeight="1" spans="1:7">
      <c r="A12" s="83" t="s">
        <v>59</v>
      </c>
      <c r="B12" s="83" t="s">
        <v>60</v>
      </c>
      <c r="C12" s="87">
        <v>4.128376</v>
      </c>
      <c r="D12" s="87">
        <v>4.128376</v>
      </c>
      <c r="E12" s="91"/>
      <c r="F12" s="91"/>
      <c r="G12" s="91"/>
    </row>
    <row r="13" customFormat="1" ht="25.5" customHeight="1" spans="1:7">
      <c r="A13" s="83" t="s">
        <v>61</v>
      </c>
      <c r="B13" s="83" t="s">
        <v>62</v>
      </c>
      <c r="C13" s="87">
        <v>143.962211</v>
      </c>
      <c r="D13" s="87">
        <v>143.962211</v>
      </c>
      <c r="E13" s="91"/>
      <c r="F13" s="91"/>
      <c r="G13" s="91"/>
    </row>
    <row r="14" customFormat="1" ht="25.5" customHeight="1" spans="1:7">
      <c r="A14" s="83" t="s">
        <v>63</v>
      </c>
      <c r="B14" s="83" t="s">
        <v>64</v>
      </c>
      <c r="C14" s="87">
        <v>143.962211</v>
      </c>
      <c r="D14" s="87">
        <v>143.962211</v>
      </c>
      <c r="E14" s="91"/>
      <c r="F14" s="91"/>
      <c r="G14" s="91"/>
    </row>
    <row r="15" customFormat="1" ht="25.5" customHeight="1" spans="1:7">
      <c r="A15" s="83" t="s">
        <v>65</v>
      </c>
      <c r="B15" s="83" t="s">
        <v>66</v>
      </c>
      <c r="C15" s="87">
        <v>2.331797</v>
      </c>
      <c r="D15" s="87">
        <v>2.331797</v>
      </c>
      <c r="E15" s="91"/>
      <c r="F15" s="91"/>
      <c r="G15" s="91"/>
    </row>
    <row r="16" ht="25.5" customHeight="1" spans="1:7">
      <c r="A16" s="83" t="s">
        <v>67</v>
      </c>
      <c r="B16" s="83" t="s">
        <v>68</v>
      </c>
      <c r="C16" s="87">
        <v>140.5542</v>
      </c>
      <c r="D16" s="87">
        <v>140.5542</v>
      </c>
      <c r="E16" s="91"/>
      <c r="F16" s="91"/>
      <c r="G16" s="91"/>
    </row>
    <row r="17" ht="25.5" customHeight="1" spans="1:7">
      <c r="A17" s="83" t="s">
        <v>69</v>
      </c>
      <c r="B17" s="83" t="s">
        <v>70</v>
      </c>
      <c r="C17" s="87">
        <v>1.076214</v>
      </c>
      <c r="D17" s="87">
        <v>1.076214</v>
      </c>
      <c r="E17" s="91"/>
      <c r="F17" s="91"/>
      <c r="G17" s="91"/>
    </row>
    <row r="18" ht="25.5" customHeight="1" spans="1:7">
      <c r="A18" s="83" t="s">
        <v>71</v>
      </c>
      <c r="B18" s="83" t="s">
        <v>72</v>
      </c>
      <c r="C18" s="87">
        <f>D18+E18</f>
        <v>22186.088957</v>
      </c>
      <c r="D18" s="87">
        <f>D19+D22+D24</f>
        <v>19786.088957</v>
      </c>
      <c r="E18" s="87">
        <f>E26+E28+E30</f>
        <v>2400</v>
      </c>
      <c r="F18" s="91"/>
      <c r="G18" s="91"/>
    </row>
    <row r="19" ht="25.5" customHeight="1" spans="1:7">
      <c r="A19" s="83" t="s">
        <v>73</v>
      </c>
      <c r="B19" s="83" t="s">
        <v>74</v>
      </c>
      <c r="C19" s="87">
        <v>10125.525026</v>
      </c>
      <c r="D19" s="87">
        <v>10125.525026</v>
      </c>
      <c r="E19" s="91"/>
      <c r="F19" s="91"/>
      <c r="G19" s="91"/>
    </row>
    <row r="20" ht="25.5" customHeight="1" spans="1:7">
      <c r="A20" s="83" t="s">
        <v>75</v>
      </c>
      <c r="B20" s="83" t="s">
        <v>76</v>
      </c>
      <c r="C20" s="87">
        <v>6435.470126</v>
      </c>
      <c r="D20" s="87">
        <v>6435.470126</v>
      </c>
      <c r="E20" s="91"/>
      <c r="F20" s="91"/>
      <c r="G20" s="91"/>
    </row>
    <row r="21" ht="25.5" customHeight="1" spans="1:7">
      <c r="A21" s="83" t="s">
        <v>77</v>
      </c>
      <c r="B21" s="83" t="s">
        <v>78</v>
      </c>
      <c r="C21" s="87">
        <v>3690.0549</v>
      </c>
      <c r="D21" s="87">
        <v>3690.0549</v>
      </c>
      <c r="E21" s="91"/>
      <c r="F21" s="91"/>
      <c r="G21" s="91"/>
    </row>
    <row r="22" ht="25.5" customHeight="1" spans="1:7">
      <c r="A22" s="83" t="s">
        <v>79</v>
      </c>
      <c r="B22" s="83" t="s">
        <v>80</v>
      </c>
      <c r="C22" s="87">
        <v>811.581276</v>
      </c>
      <c r="D22" s="87">
        <v>811.581276</v>
      </c>
      <c r="E22" s="91"/>
      <c r="F22" s="91"/>
      <c r="G22" s="91"/>
    </row>
    <row r="23" ht="25.5" customHeight="1" spans="1:7">
      <c r="A23" s="83" t="s">
        <v>81</v>
      </c>
      <c r="B23" s="83" t="s">
        <v>82</v>
      </c>
      <c r="C23" s="87">
        <v>811.581276</v>
      </c>
      <c r="D23" s="87">
        <v>811.581276</v>
      </c>
      <c r="E23" s="91"/>
      <c r="F23" s="91"/>
      <c r="G23" s="91"/>
    </row>
    <row r="24" ht="25.5" customHeight="1" spans="1:7">
      <c r="A24" s="83" t="s">
        <v>83</v>
      </c>
      <c r="B24" s="83" t="s">
        <v>84</v>
      </c>
      <c r="C24" s="87">
        <v>8848.982655</v>
      </c>
      <c r="D24" s="87">
        <v>8848.982655</v>
      </c>
      <c r="E24" s="91"/>
      <c r="F24" s="91"/>
      <c r="G24" s="91"/>
    </row>
    <row r="25" ht="25.5" customHeight="1" spans="1:7">
      <c r="A25" s="83" t="s">
        <v>85</v>
      </c>
      <c r="B25" s="83" t="s">
        <v>86</v>
      </c>
      <c r="C25" s="87">
        <v>8848.982655</v>
      </c>
      <c r="D25" s="149">
        <v>8848.982655</v>
      </c>
      <c r="E25" s="91"/>
      <c r="F25" s="91"/>
      <c r="G25" s="91"/>
    </row>
    <row r="26" ht="25.5" customHeight="1" spans="1:7">
      <c r="A26" s="83" t="s">
        <v>87</v>
      </c>
      <c r="B26" s="83" t="s">
        <v>88</v>
      </c>
      <c r="C26" s="150">
        <v>1000</v>
      </c>
      <c r="D26" s="118"/>
      <c r="E26" s="151">
        <v>1000</v>
      </c>
      <c r="F26" s="91"/>
      <c r="G26" s="91"/>
    </row>
    <row r="27" ht="25.5" customHeight="1" spans="1:7">
      <c r="A27" s="83" t="s">
        <v>89</v>
      </c>
      <c r="B27" s="83" t="s">
        <v>90</v>
      </c>
      <c r="C27" s="150">
        <v>1000</v>
      </c>
      <c r="D27" s="118"/>
      <c r="E27" s="151">
        <v>1000</v>
      </c>
      <c r="F27" s="91"/>
      <c r="G27" s="91"/>
    </row>
    <row r="28" ht="25.5" customHeight="1" spans="1:7">
      <c r="A28" s="83" t="s">
        <v>91</v>
      </c>
      <c r="B28" s="83" t="s">
        <v>92</v>
      </c>
      <c r="C28" s="150">
        <v>800</v>
      </c>
      <c r="D28" s="118"/>
      <c r="E28" s="151">
        <v>800</v>
      </c>
      <c r="F28" s="91"/>
      <c r="G28" s="91"/>
    </row>
    <row r="29" ht="25.5" customHeight="1" spans="1:7">
      <c r="A29" s="83" t="s">
        <v>93</v>
      </c>
      <c r="B29" s="83" t="s">
        <v>94</v>
      </c>
      <c r="C29" s="150">
        <v>800</v>
      </c>
      <c r="D29" s="118"/>
      <c r="E29" s="151">
        <v>800</v>
      </c>
      <c r="F29" s="91"/>
      <c r="G29" s="91"/>
    </row>
    <row r="30" ht="25.5" customHeight="1" spans="1:7">
      <c r="A30" s="83" t="s">
        <v>95</v>
      </c>
      <c r="B30" s="83" t="s">
        <v>96</v>
      </c>
      <c r="C30" s="150">
        <v>600</v>
      </c>
      <c r="D30" s="118"/>
      <c r="E30" s="151">
        <v>600</v>
      </c>
      <c r="F30" s="91"/>
      <c r="G30" s="91"/>
    </row>
    <row r="31" ht="25.5" customHeight="1" spans="1:7">
      <c r="A31" s="83" t="s">
        <v>97</v>
      </c>
      <c r="B31" s="83" t="s">
        <v>98</v>
      </c>
      <c r="C31" s="150">
        <v>600</v>
      </c>
      <c r="D31" s="118"/>
      <c r="E31" s="151">
        <v>600</v>
      </c>
      <c r="F31" s="91"/>
      <c r="G31" s="91"/>
    </row>
    <row r="32" ht="25.5" customHeight="1" spans="1:7">
      <c r="A32" s="83" t="s">
        <v>99</v>
      </c>
      <c r="B32" s="83" t="s">
        <v>100</v>
      </c>
      <c r="C32" s="87">
        <v>578</v>
      </c>
      <c r="D32" s="152">
        <v>578</v>
      </c>
      <c r="E32" s="91"/>
      <c r="F32" s="91"/>
      <c r="G32" s="91"/>
    </row>
    <row r="33" ht="25.5" customHeight="1" spans="1:7">
      <c r="A33" s="83" t="s">
        <v>101</v>
      </c>
      <c r="B33" s="83" t="s">
        <v>102</v>
      </c>
      <c r="C33" s="87">
        <v>578</v>
      </c>
      <c r="D33" s="87">
        <v>578</v>
      </c>
      <c r="E33" s="91"/>
      <c r="F33" s="91"/>
      <c r="G33" s="91"/>
    </row>
    <row r="34" ht="25.5" customHeight="1" spans="1:7">
      <c r="A34" s="83" t="s">
        <v>103</v>
      </c>
      <c r="B34" s="83" t="s">
        <v>104</v>
      </c>
      <c r="C34" s="87">
        <v>578</v>
      </c>
      <c r="D34" s="87">
        <v>578</v>
      </c>
      <c r="E34" s="91"/>
      <c r="F34" s="91"/>
      <c r="G34" s="91"/>
    </row>
    <row r="35" ht="25.5" customHeight="1" spans="1:7">
      <c r="A35" s="83" t="s">
        <v>105</v>
      </c>
      <c r="B35" s="83" t="s">
        <v>106</v>
      </c>
      <c r="C35" s="87">
        <v>336.423373</v>
      </c>
      <c r="D35" s="87">
        <v>336.423373</v>
      </c>
      <c r="E35" s="91"/>
      <c r="F35" s="91"/>
      <c r="G35" s="91"/>
    </row>
    <row r="36" ht="25.5" customHeight="1" spans="1:7">
      <c r="A36" s="83" t="s">
        <v>107</v>
      </c>
      <c r="B36" s="83" t="s">
        <v>108</v>
      </c>
      <c r="C36" s="87">
        <v>336.423373</v>
      </c>
      <c r="D36" s="87">
        <v>336.423373</v>
      </c>
      <c r="E36" s="91"/>
      <c r="F36" s="91"/>
      <c r="G36" s="91"/>
    </row>
    <row r="37" ht="25.5" customHeight="1" spans="1:7">
      <c r="A37" s="83" t="s">
        <v>109</v>
      </c>
      <c r="B37" s="83" t="s">
        <v>110</v>
      </c>
      <c r="C37" s="87">
        <v>336.423373</v>
      </c>
      <c r="D37" s="87">
        <v>336.423373</v>
      </c>
      <c r="E37" s="91"/>
      <c r="F37" s="91"/>
      <c r="G37" s="91"/>
    </row>
    <row r="38" ht="25.5" customHeight="1" spans="1:7">
      <c r="A38" s="144" t="s">
        <v>111</v>
      </c>
      <c r="B38" s="145"/>
      <c r="C38" s="87">
        <f>C6+C9+C13+C18+C32+C35</f>
        <v>23603.033493</v>
      </c>
      <c r="D38" s="87">
        <f>D6+D9+D13+D18+D32+D35</f>
        <v>21203.033493</v>
      </c>
      <c r="E38" s="87">
        <f>E6+E9+E13+E18</f>
        <v>2400</v>
      </c>
      <c r="F38" s="87">
        <f>F6+F9+F13+F18</f>
        <v>0</v>
      </c>
      <c r="G38" s="153">
        <f>G6+G9+G13+G18</f>
        <v>0</v>
      </c>
    </row>
  </sheetData>
  <mergeCells count="8">
    <mergeCell ref="A2:G2"/>
    <mergeCell ref="A4:B4"/>
    <mergeCell ref="A38:B38"/>
    <mergeCell ref="C4:C5"/>
    <mergeCell ref="D4:D5"/>
    <mergeCell ref="E4:E5"/>
    <mergeCell ref="F4:F5"/>
    <mergeCell ref="G4:G5"/>
  </mergeCells>
  <printOptions horizontalCentered="1"/>
  <pageMargins left="0.590277777777778" right="0.590277777777778" top="0.275" bottom="0.15625" header="0.511805555555556" footer="0.511805555555556"/>
  <pageSetup paperSize="9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topLeftCell="A28" workbookViewId="0">
      <selection activeCell="D39" sqref="D39"/>
    </sheetView>
  </sheetViews>
  <sheetFormatPr defaultColWidth="6.875" defaultRowHeight="11.25" outlineLevelCol="4"/>
  <cols>
    <col min="1" max="1" width="19.375" style="71" customWidth="1"/>
    <col min="2" max="2" width="31.625" style="71" customWidth="1"/>
    <col min="3" max="5" width="24.125" style="71" customWidth="1"/>
    <col min="6" max="16384" width="6.875" style="71"/>
  </cols>
  <sheetData>
    <row r="1" ht="16.5" customHeight="1" spans="1:5">
      <c r="A1" s="53" t="s">
        <v>112</v>
      </c>
      <c r="B1" s="54"/>
      <c r="C1" s="54"/>
      <c r="D1" s="78"/>
      <c r="E1" s="78"/>
    </row>
    <row r="2" ht="16.5" customHeight="1" spans="1:5">
      <c r="A2" s="54"/>
      <c r="B2" s="54"/>
      <c r="C2" s="54"/>
      <c r="D2" s="78"/>
      <c r="E2" s="78"/>
    </row>
    <row r="3" ht="29.25" customHeight="1" spans="1:5">
      <c r="A3" s="80" t="s">
        <v>113</v>
      </c>
      <c r="B3" s="80"/>
      <c r="C3" s="80"/>
      <c r="D3" s="80"/>
      <c r="E3" s="80"/>
    </row>
    <row r="4" ht="26" customHeight="1" spans="1:5">
      <c r="A4" s="81"/>
      <c r="B4" s="81"/>
      <c r="C4" s="81"/>
      <c r="D4" s="81"/>
      <c r="E4" s="98" t="s">
        <v>2</v>
      </c>
    </row>
    <row r="5" ht="26.25" customHeight="1" spans="1:5">
      <c r="A5" s="140" t="s">
        <v>40</v>
      </c>
      <c r="B5" s="141"/>
      <c r="C5" s="142" t="s">
        <v>37</v>
      </c>
      <c r="D5" s="142" t="s">
        <v>114</v>
      </c>
      <c r="E5" s="142" t="s">
        <v>115</v>
      </c>
    </row>
    <row r="6" s="79" customFormat="1" ht="27.75" customHeight="1" spans="1:5">
      <c r="A6" s="82" t="s">
        <v>45</v>
      </c>
      <c r="B6" s="82" t="s">
        <v>46</v>
      </c>
      <c r="C6" s="143"/>
      <c r="D6" s="143"/>
      <c r="E6" s="143"/>
    </row>
    <row r="7" s="79" customFormat="1" ht="23" customHeight="1" spans="1:5">
      <c r="A7" s="83" t="s">
        <v>47</v>
      </c>
      <c r="B7" s="83" t="s">
        <v>48</v>
      </c>
      <c r="C7" s="85">
        <f>D7+E7</f>
        <v>2.7112</v>
      </c>
      <c r="D7" s="85"/>
      <c r="E7" s="85">
        <v>2.7112</v>
      </c>
    </row>
    <row r="8" s="79" customFormat="1" ht="23" customHeight="1" spans="1:5">
      <c r="A8" s="83" t="s">
        <v>49</v>
      </c>
      <c r="B8" s="83" t="s">
        <v>50</v>
      </c>
      <c r="C8" s="85">
        <f t="shared" ref="C8:C38" si="0">D8+E8</f>
        <v>2.7112</v>
      </c>
      <c r="D8" s="85"/>
      <c r="E8" s="85">
        <v>2.7112</v>
      </c>
    </row>
    <row r="9" s="79" customFormat="1" ht="23" customHeight="1" spans="1:5">
      <c r="A9" s="83" t="s">
        <v>51</v>
      </c>
      <c r="B9" s="83" t="s">
        <v>52</v>
      </c>
      <c r="C9" s="85">
        <f t="shared" si="0"/>
        <v>2.7112</v>
      </c>
      <c r="D9" s="85"/>
      <c r="E9" s="85">
        <v>2.7112</v>
      </c>
    </row>
    <row r="10" s="79" customFormat="1" ht="23" customHeight="1" spans="1:5">
      <c r="A10" s="83" t="s">
        <v>53</v>
      </c>
      <c r="B10" s="83" t="s">
        <v>54</v>
      </c>
      <c r="C10" s="85">
        <f t="shared" si="0"/>
        <v>355.847752</v>
      </c>
      <c r="D10" s="85">
        <v>355.847752</v>
      </c>
      <c r="E10" s="85"/>
    </row>
    <row r="11" customFormat="1" ht="23" customHeight="1" spans="1:5">
      <c r="A11" s="83" t="s">
        <v>55</v>
      </c>
      <c r="B11" s="83" t="s">
        <v>56</v>
      </c>
      <c r="C11" s="85">
        <f t="shared" si="0"/>
        <v>355.847752</v>
      </c>
      <c r="D11" s="85">
        <v>355.847752</v>
      </c>
      <c r="E11" s="85"/>
    </row>
    <row r="12" customFormat="1" ht="23" customHeight="1" spans="1:5">
      <c r="A12" s="83" t="s">
        <v>57</v>
      </c>
      <c r="B12" s="83" t="s">
        <v>58</v>
      </c>
      <c r="C12" s="85">
        <f t="shared" si="0"/>
        <v>351.719376</v>
      </c>
      <c r="D12" s="85">
        <v>351.719376</v>
      </c>
      <c r="E12" s="85"/>
    </row>
    <row r="13" customFormat="1" ht="23" customHeight="1" spans="1:5">
      <c r="A13" s="83" t="s">
        <v>59</v>
      </c>
      <c r="B13" s="83" t="s">
        <v>60</v>
      </c>
      <c r="C13" s="85">
        <f t="shared" si="0"/>
        <v>4.128376</v>
      </c>
      <c r="D13" s="85">
        <v>4.128376</v>
      </c>
      <c r="E13" s="85"/>
    </row>
    <row r="14" ht="23" customHeight="1" spans="1:5">
      <c r="A14" s="83" t="s">
        <v>61</v>
      </c>
      <c r="B14" s="83" t="s">
        <v>62</v>
      </c>
      <c r="C14" s="85">
        <f t="shared" si="0"/>
        <v>143.962211</v>
      </c>
      <c r="D14" s="85">
        <v>143.962211</v>
      </c>
      <c r="E14" s="85"/>
    </row>
    <row r="15" ht="23" customHeight="1" spans="1:5">
      <c r="A15" s="83" t="s">
        <v>63</v>
      </c>
      <c r="B15" s="83" t="s">
        <v>64</v>
      </c>
      <c r="C15" s="85">
        <f t="shared" si="0"/>
        <v>143.962211</v>
      </c>
      <c r="D15" s="85">
        <v>143.962211</v>
      </c>
      <c r="E15" s="85"/>
    </row>
    <row r="16" ht="23" customHeight="1" spans="1:5">
      <c r="A16" s="83" t="s">
        <v>65</v>
      </c>
      <c r="B16" s="83" t="s">
        <v>66</v>
      </c>
      <c r="C16" s="85">
        <f t="shared" si="0"/>
        <v>2.331797</v>
      </c>
      <c r="D16" s="85">
        <v>2.331797</v>
      </c>
      <c r="E16" s="85"/>
    </row>
    <row r="17" ht="23" customHeight="1" spans="1:5">
      <c r="A17" s="83" t="s">
        <v>67</v>
      </c>
      <c r="B17" s="83" t="s">
        <v>68</v>
      </c>
      <c r="C17" s="85">
        <f t="shared" si="0"/>
        <v>140.5542</v>
      </c>
      <c r="D17" s="85">
        <v>140.5542</v>
      </c>
      <c r="E17" s="85"/>
    </row>
    <row r="18" ht="23" customHeight="1" spans="1:5">
      <c r="A18" s="83" t="s">
        <v>69</v>
      </c>
      <c r="B18" s="83" t="s">
        <v>70</v>
      </c>
      <c r="C18" s="85">
        <f t="shared" si="0"/>
        <v>1.076214</v>
      </c>
      <c r="D18" s="85">
        <v>1.076214</v>
      </c>
      <c r="E18" s="85"/>
    </row>
    <row r="19" s="79" customFormat="1" ht="23" customHeight="1" spans="1:5">
      <c r="A19" s="83" t="s">
        <v>71</v>
      </c>
      <c r="B19" s="83" t="s">
        <v>72</v>
      </c>
      <c r="C19" s="85">
        <f t="shared" si="0"/>
        <v>22186.088957</v>
      </c>
      <c r="D19" s="85">
        <v>2639.163149</v>
      </c>
      <c r="E19" s="85">
        <v>19546.925808</v>
      </c>
    </row>
    <row r="20" s="79" customFormat="1" ht="23" customHeight="1" spans="1:5">
      <c r="A20" s="83" t="s">
        <v>73</v>
      </c>
      <c r="B20" s="83" t="s">
        <v>74</v>
      </c>
      <c r="C20" s="85">
        <f t="shared" si="0"/>
        <v>10125.525026</v>
      </c>
      <c r="D20" s="85">
        <v>2639.163149</v>
      </c>
      <c r="E20" s="85">
        <v>7486.361877</v>
      </c>
    </row>
    <row r="21" ht="23" customHeight="1" spans="1:5">
      <c r="A21" s="83" t="s">
        <v>75</v>
      </c>
      <c r="B21" s="83" t="s">
        <v>76</v>
      </c>
      <c r="C21" s="85">
        <f t="shared" si="0"/>
        <v>6435.470126</v>
      </c>
      <c r="D21" s="85">
        <v>2639.163149</v>
      </c>
      <c r="E21" s="85">
        <v>3796.306977</v>
      </c>
    </row>
    <row r="22" ht="23" customHeight="1" spans="1:5">
      <c r="A22" s="83" t="s">
        <v>77</v>
      </c>
      <c r="B22" s="83" t="s">
        <v>78</v>
      </c>
      <c r="C22" s="85">
        <f t="shared" si="0"/>
        <v>3690.0549</v>
      </c>
      <c r="D22" s="85"/>
      <c r="E22" s="85">
        <v>3690.0549</v>
      </c>
    </row>
    <row r="23" ht="23" customHeight="1" spans="1:5">
      <c r="A23" s="83" t="s">
        <v>79</v>
      </c>
      <c r="B23" s="83" t="s">
        <v>80</v>
      </c>
      <c r="C23" s="85">
        <f t="shared" si="0"/>
        <v>811.581276</v>
      </c>
      <c r="D23" s="85"/>
      <c r="E23" s="85">
        <v>811.581276</v>
      </c>
    </row>
    <row r="24" ht="23" customHeight="1" spans="1:5">
      <c r="A24" s="83" t="s">
        <v>81</v>
      </c>
      <c r="B24" s="83" t="s">
        <v>82</v>
      </c>
      <c r="C24" s="85">
        <f t="shared" si="0"/>
        <v>811.581276</v>
      </c>
      <c r="D24" s="85"/>
      <c r="E24" s="85">
        <v>811.581276</v>
      </c>
    </row>
    <row r="25" ht="23" customHeight="1" spans="1:5">
      <c r="A25" s="83" t="s">
        <v>83</v>
      </c>
      <c r="B25" s="83" t="s">
        <v>84</v>
      </c>
      <c r="C25" s="85">
        <f t="shared" si="0"/>
        <v>8848.982655</v>
      </c>
      <c r="D25" s="85"/>
      <c r="E25" s="85">
        <v>8848.982655</v>
      </c>
    </row>
    <row r="26" ht="23" customHeight="1" spans="1:5">
      <c r="A26" s="83" t="s">
        <v>85</v>
      </c>
      <c r="B26" s="83" t="s">
        <v>86</v>
      </c>
      <c r="C26" s="85">
        <f t="shared" si="0"/>
        <v>8848.982655</v>
      </c>
      <c r="D26" s="85"/>
      <c r="E26" s="85">
        <v>8848.982655</v>
      </c>
    </row>
    <row r="27" ht="23" customHeight="1" spans="1:5">
      <c r="A27" s="83" t="s">
        <v>87</v>
      </c>
      <c r="B27" s="83" t="s">
        <v>88</v>
      </c>
      <c r="C27" s="85">
        <f t="shared" si="0"/>
        <v>1000</v>
      </c>
      <c r="D27" s="85"/>
      <c r="E27" s="85">
        <v>1000</v>
      </c>
    </row>
    <row r="28" ht="23" customHeight="1" spans="1:5">
      <c r="A28" s="83" t="s">
        <v>89</v>
      </c>
      <c r="B28" s="83" t="s">
        <v>90</v>
      </c>
      <c r="C28" s="85">
        <f t="shared" si="0"/>
        <v>1000</v>
      </c>
      <c r="D28" s="85"/>
      <c r="E28" s="85">
        <v>1000</v>
      </c>
    </row>
    <row r="29" ht="23" customHeight="1" spans="1:5">
      <c r="A29" s="83" t="s">
        <v>91</v>
      </c>
      <c r="B29" s="83" t="s">
        <v>92</v>
      </c>
      <c r="C29" s="85">
        <f t="shared" si="0"/>
        <v>800</v>
      </c>
      <c r="D29" s="85"/>
      <c r="E29" s="85">
        <v>800</v>
      </c>
    </row>
    <row r="30" ht="23" customHeight="1" spans="1:5">
      <c r="A30" s="83" t="s">
        <v>93</v>
      </c>
      <c r="B30" s="83" t="s">
        <v>94</v>
      </c>
      <c r="C30" s="85">
        <f t="shared" si="0"/>
        <v>800</v>
      </c>
      <c r="D30" s="85"/>
      <c r="E30" s="85">
        <v>800</v>
      </c>
    </row>
    <row r="31" ht="23" customHeight="1" spans="1:5">
      <c r="A31" s="83" t="s">
        <v>95</v>
      </c>
      <c r="B31" s="83" t="s">
        <v>96</v>
      </c>
      <c r="C31" s="85">
        <f t="shared" si="0"/>
        <v>600</v>
      </c>
      <c r="D31" s="85"/>
      <c r="E31" s="85">
        <v>600</v>
      </c>
    </row>
    <row r="32" ht="23" customHeight="1" spans="1:5">
      <c r="A32" s="83" t="s">
        <v>97</v>
      </c>
      <c r="B32" s="83" t="s">
        <v>98</v>
      </c>
      <c r="C32" s="85">
        <f t="shared" si="0"/>
        <v>600</v>
      </c>
      <c r="D32" s="85"/>
      <c r="E32" s="85">
        <v>600</v>
      </c>
    </row>
    <row r="33" s="79" customFormat="1" ht="23" customHeight="1" spans="1:5">
      <c r="A33" s="83" t="s">
        <v>99</v>
      </c>
      <c r="B33" s="83" t="s">
        <v>100</v>
      </c>
      <c r="C33" s="85">
        <f t="shared" si="0"/>
        <v>578</v>
      </c>
      <c r="D33" s="85"/>
      <c r="E33" s="85">
        <v>578</v>
      </c>
    </row>
    <row r="34" s="79" customFormat="1" ht="23" customHeight="1" spans="1:5">
      <c r="A34" s="83" t="s">
        <v>101</v>
      </c>
      <c r="B34" s="83" t="s">
        <v>102</v>
      </c>
      <c r="C34" s="85">
        <f t="shared" si="0"/>
        <v>578</v>
      </c>
      <c r="D34" s="85"/>
      <c r="E34" s="85">
        <v>578</v>
      </c>
    </row>
    <row r="35" ht="23" customHeight="1" spans="1:5">
      <c r="A35" s="83" t="s">
        <v>103</v>
      </c>
      <c r="B35" s="83" t="s">
        <v>104</v>
      </c>
      <c r="C35" s="85">
        <f t="shared" si="0"/>
        <v>578</v>
      </c>
      <c r="D35" s="85"/>
      <c r="E35" s="85">
        <v>578</v>
      </c>
    </row>
    <row r="36" s="79" customFormat="1" ht="23" customHeight="1" spans="1:5">
      <c r="A36" s="83" t="s">
        <v>105</v>
      </c>
      <c r="B36" s="83" t="s">
        <v>106</v>
      </c>
      <c r="C36" s="85">
        <f t="shared" si="0"/>
        <v>336.423373</v>
      </c>
      <c r="D36" s="85">
        <v>336.423373</v>
      </c>
      <c r="E36" s="85"/>
    </row>
    <row r="37" s="79" customFormat="1" ht="23" customHeight="1" spans="1:5">
      <c r="A37" s="83" t="s">
        <v>107</v>
      </c>
      <c r="B37" s="83" t="s">
        <v>108</v>
      </c>
      <c r="C37" s="85">
        <f t="shared" si="0"/>
        <v>336.423373</v>
      </c>
      <c r="D37" s="85">
        <v>336.423373</v>
      </c>
      <c r="E37" s="85"/>
    </row>
    <row r="38" ht="23" customHeight="1" spans="1:5">
      <c r="A38" s="83" t="s">
        <v>109</v>
      </c>
      <c r="B38" s="83" t="s">
        <v>110</v>
      </c>
      <c r="C38" s="85">
        <f t="shared" si="0"/>
        <v>336.423373</v>
      </c>
      <c r="D38" s="85">
        <v>336.423373</v>
      </c>
      <c r="E38" s="85"/>
    </row>
    <row r="39" ht="23" customHeight="1" spans="1:5">
      <c r="A39" s="144" t="s">
        <v>111</v>
      </c>
      <c r="B39" s="145"/>
      <c r="C39" s="85">
        <f>C7+C10+C14+C19+C33+C36</f>
        <v>23603.033493</v>
      </c>
      <c r="D39" s="85">
        <f>D7+D10+D14+D19+D33+D36</f>
        <v>3475.396485</v>
      </c>
      <c r="E39" s="85">
        <f>E7+E10+E14+E19+E33+E36</f>
        <v>20127.637008</v>
      </c>
    </row>
  </sheetData>
  <mergeCells count="6">
    <mergeCell ref="A3:E3"/>
    <mergeCell ref="A5:B5"/>
    <mergeCell ref="A39:B39"/>
    <mergeCell ref="C5:C6"/>
    <mergeCell ref="D5:D6"/>
    <mergeCell ref="E5:E6"/>
  </mergeCells>
  <printOptions horizontalCentered="1"/>
  <pageMargins left="0.590277777777778" right="0.590277777777778" top="0.313888888888889" bottom="0.19652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6" workbookViewId="0">
      <selection activeCell="B8" sqref="B8:B9"/>
    </sheetView>
  </sheetViews>
  <sheetFormatPr defaultColWidth="6.875" defaultRowHeight="11.25" outlineLevelCol="5"/>
  <cols>
    <col min="1" max="1" width="28.125" style="71" customWidth="1"/>
    <col min="2" max="2" width="14.875" style="126" customWidth="1"/>
    <col min="3" max="3" width="30.375" style="71" customWidth="1"/>
    <col min="4" max="4" width="15.375" style="71" customWidth="1"/>
    <col min="5" max="6" width="17.125" style="71" customWidth="1"/>
    <col min="7" max="16384" width="6.875" style="71"/>
  </cols>
  <sheetData>
    <row r="1" ht="16.5" customHeight="1" spans="1:6">
      <c r="A1" s="81" t="s">
        <v>116</v>
      </c>
      <c r="B1" s="127"/>
      <c r="C1" s="128"/>
      <c r="D1" s="128"/>
      <c r="E1" s="128"/>
      <c r="F1" s="129"/>
    </row>
    <row r="2" ht="18.75" customHeight="1" spans="1:6">
      <c r="A2" s="130"/>
      <c r="B2" s="127"/>
      <c r="C2" s="128"/>
      <c r="D2" s="128"/>
      <c r="E2" s="128"/>
      <c r="F2" s="129"/>
    </row>
    <row r="3" ht="33" customHeight="1" spans="1:6">
      <c r="A3" s="102" t="s">
        <v>117</v>
      </c>
      <c r="B3" s="102"/>
      <c r="C3" s="102"/>
      <c r="D3" s="102"/>
      <c r="E3" s="102"/>
      <c r="F3" s="102"/>
    </row>
    <row r="4" ht="26" customHeight="1" spans="1:6">
      <c r="A4" s="131"/>
      <c r="B4" s="132"/>
      <c r="C4" s="131"/>
      <c r="D4" s="131"/>
      <c r="E4" s="131"/>
      <c r="F4" s="104" t="s">
        <v>2</v>
      </c>
    </row>
    <row r="5" ht="24" customHeight="1" spans="1:6">
      <c r="A5" s="160" t="s">
        <v>3</v>
      </c>
      <c r="B5" s="82"/>
      <c r="C5" s="160" t="s">
        <v>4</v>
      </c>
      <c r="D5" s="82"/>
      <c r="E5" s="82"/>
      <c r="F5" s="82"/>
    </row>
    <row r="6" ht="24" customHeight="1" spans="1:6">
      <c r="A6" s="160" t="s">
        <v>5</v>
      </c>
      <c r="B6" s="160" t="s">
        <v>6</v>
      </c>
      <c r="C6" s="82" t="s">
        <v>40</v>
      </c>
      <c r="D6" s="82" t="s">
        <v>6</v>
      </c>
      <c r="E6" s="82"/>
      <c r="F6" s="82"/>
    </row>
    <row r="7" ht="24" customHeight="1" spans="1:6">
      <c r="A7" s="82"/>
      <c r="B7" s="82"/>
      <c r="C7" s="82"/>
      <c r="D7" s="82" t="s">
        <v>118</v>
      </c>
      <c r="E7" s="82" t="s">
        <v>41</v>
      </c>
      <c r="F7" s="82" t="s">
        <v>119</v>
      </c>
    </row>
    <row r="8" ht="28.5" customHeight="1" spans="1:6">
      <c r="A8" s="91" t="s">
        <v>11</v>
      </c>
      <c r="B8" s="133">
        <v>21203.033493</v>
      </c>
      <c r="C8" s="85" t="s">
        <v>12</v>
      </c>
      <c r="D8" s="134">
        <v>2.7112</v>
      </c>
      <c r="E8" s="134">
        <v>2.7112</v>
      </c>
      <c r="F8" s="135"/>
    </row>
    <row r="9" ht="28.5" customHeight="1" spans="1:6">
      <c r="A9" s="91" t="s">
        <v>13</v>
      </c>
      <c r="B9" s="135">
        <v>2400</v>
      </c>
      <c r="C9" s="85" t="s">
        <v>14</v>
      </c>
      <c r="D9" s="134"/>
      <c r="E9" s="134"/>
      <c r="F9" s="135"/>
    </row>
    <row r="10" ht="28.5" customHeight="1" spans="1:6">
      <c r="A10" s="91"/>
      <c r="B10" s="135"/>
      <c r="C10" s="85" t="s">
        <v>16</v>
      </c>
      <c r="D10" s="134"/>
      <c r="E10" s="134"/>
      <c r="F10" s="135"/>
    </row>
    <row r="11" ht="28.5" customHeight="1" spans="1:6">
      <c r="A11" s="91"/>
      <c r="B11" s="135"/>
      <c r="C11" s="91" t="s">
        <v>18</v>
      </c>
      <c r="D11" s="135"/>
      <c r="E11" s="135"/>
      <c r="F11" s="135"/>
    </row>
    <row r="12" ht="28.5" customHeight="1" spans="1:6">
      <c r="A12" s="91"/>
      <c r="B12" s="135"/>
      <c r="C12" s="85" t="s">
        <v>19</v>
      </c>
      <c r="D12" s="134"/>
      <c r="E12" s="134"/>
      <c r="F12" s="135"/>
    </row>
    <row r="13" ht="28.5" customHeight="1" spans="1:6">
      <c r="A13" s="91"/>
      <c r="B13" s="135"/>
      <c r="C13" s="85" t="s">
        <v>20</v>
      </c>
      <c r="D13" s="134"/>
      <c r="E13" s="134"/>
      <c r="F13" s="135"/>
    </row>
    <row r="14" ht="28.5" customHeight="1" spans="1:6">
      <c r="A14" s="91"/>
      <c r="B14" s="135"/>
      <c r="C14" s="91" t="s">
        <v>21</v>
      </c>
      <c r="D14" s="135"/>
      <c r="E14" s="135"/>
      <c r="F14" s="135"/>
    </row>
    <row r="15" ht="28.5" customHeight="1" spans="1:6">
      <c r="A15" s="91"/>
      <c r="B15" s="135"/>
      <c r="C15" s="91" t="s">
        <v>22</v>
      </c>
      <c r="D15" s="136">
        <v>355.847752</v>
      </c>
      <c r="E15" s="136">
        <v>355.847752</v>
      </c>
      <c r="F15" s="135"/>
    </row>
    <row r="16" ht="28.5" customHeight="1" spans="1:6">
      <c r="A16" s="91"/>
      <c r="B16" s="135"/>
      <c r="C16" s="85" t="s">
        <v>23</v>
      </c>
      <c r="D16" s="137">
        <v>143.962211</v>
      </c>
      <c r="E16" s="137">
        <v>143.962211</v>
      </c>
      <c r="F16" s="135"/>
    </row>
    <row r="17" ht="28.5" customHeight="1" spans="1:6">
      <c r="A17" s="91"/>
      <c r="B17" s="135"/>
      <c r="C17" s="85" t="s">
        <v>24</v>
      </c>
      <c r="D17" s="138"/>
      <c r="E17" s="138"/>
      <c r="F17" s="135"/>
    </row>
    <row r="18" ht="28.5" customHeight="1" spans="1:6">
      <c r="A18" s="91"/>
      <c r="B18" s="135"/>
      <c r="C18" s="91" t="s">
        <v>25</v>
      </c>
      <c r="D18" s="137">
        <v>22186.088957</v>
      </c>
      <c r="E18" s="137">
        <v>19786.09</v>
      </c>
      <c r="F18" s="135">
        <v>2400</v>
      </c>
    </row>
    <row r="19" ht="28.5" customHeight="1" spans="1:6">
      <c r="A19" s="91"/>
      <c r="B19" s="135"/>
      <c r="C19" s="91" t="s">
        <v>26</v>
      </c>
      <c r="D19" s="137">
        <v>578</v>
      </c>
      <c r="E19" s="137">
        <v>578</v>
      </c>
      <c r="F19" s="135"/>
    </row>
    <row r="20" ht="28.5" customHeight="1" spans="1:6">
      <c r="A20" s="91"/>
      <c r="B20" s="135"/>
      <c r="C20" s="91" t="s">
        <v>27</v>
      </c>
      <c r="D20" s="135"/>
      <c r="E20" s="135"/>
      <c r="F20" s="135"/>
    </row>
    <row r="21" ht="28.5" customHeight="1" spans="1:6">
      <c r="A21" s="91"/>
      <c r="B21" s="135"/>
      <c r="C21" s="91" t="s">
        <v>120</v>
      </c>
      <c r="D21" s="135"/>
      <c r="E21" s="135"/>
      <c r="F21" s="135"/>
    </row>
    <row r="22" ht="28.5" customHeight="1" spans="1:6">
      <c r="A22" s="91"/>
      <c r="B22" s="135"/>
      <c r="C22" s="91" t="s">
        <v>29</v>
      </c>
      <c r="D22" s="135"/>
      <c r="E22" s="135"/>
      <c r="F22" s="135"/>
    </row>
    <row r="23" ht="28.5" customHeight="1" spans="1:6">
      <c r="A23" s="91"/>
      <c r="B23" s="135"/>
      <c r="C23" s="91" t="s">
        <v>30</v>
      </c>
      <c r="D23" s="135"/>
      <c r="E23" s="135"/>
      <c r="F23" s="135"/>
    </row>
    <row r="24" ht="28.5" customHeight="1" spans="1:6">
      <c r="A24" s="91"/>
      <c r="B24" s="135"/>
      <c r="C24" s="91" t="s">
        <v>31</v>
      </c>
      <c r="D24" s="135"/>
      <c r="E24" s="135"/>
      <c r="F24" s="135"/>
    </row>
    <row r="25" ht="28.5" customHeight="1" spans="1:6">
      <c r="A25" s="91"/>
      <c r="B25" s="135"/>
      <c r="C25" s="91" t="s">
        <v>32</v>
      </c>
      <c r="D25" s="137">
        <v>336.423373</v>
      </c>
      <c r="E25" s="137">
        <v>336.423373</v>
      </c>
      <c r="F25" s="135"/>
    </row>
    <row r="26" ht="28.5" customHeight="1" spans="1:6">
      <c r="A26" s="91"/>
      <c r="B26" s="135"/>
      <c r="C26" s="91" t="s">
        <v>33</v>
      </c>
      <c r="D26" s="135"/>
      <c r="E26" s="135"/>
      <c r="F26" s="135"/>
    </row>
    <row r="27" ht="28.5" customHeight="1" spans="1:6">
      <c r="A27" s="91"/>
      <c r="B27" s="135"/>
      <c r="C27" s="91" t="s">
        <v>34</v>
      </c>
      <c r="D27" s="135"/>
      <c r="E27" s="135"/>
      <c r="F27" s="135"/>
    </row>
    <row r="28" ht="28.5" customHeight="1" spans="1:6">
      <c r="A28" s="91"/>
      <c r="B28" s="135"/>
      <c r="C28" s="91" t="s">
        <v>35</v>
      </c>
      <c r="D28" s="139"/>
      <c r="E28" s="139"/>
      <c r="F28" s="135"/>
    </row>
    <row r="29" ht="28.5" customHeight="1" spans="1:6">
      <c r="A29" s="135" t="s">
        <v>36</v>
      </c>
      <c r="B29" s="133">
        <v>23603.033493</v>
      </c>
      <c r="C29" s="135" t="s">
        <v>37</v>
      </c>
      <c r="D29" s="133">
        <f>E29+F29</f>
        <v>23603.034536</v>
      </c>
      <c r="E29" s="133">
        <f>SUM(E8:E28)</f>
        <v>21203.034536</v>
      </c>
      <c r="F29" s="135">
        <v>2400</v>
      </c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showGridLines="0" showZeros="0" topLeftCell="A31" workbookViewId="0">
      <selection activeCell="G40" sqref="G40"/>
    </sheetView>
  </sheetViews>
  <sheetFormatPr defaultColWidth="6.875" defaultRowHeight="11.25"/>
  <cols>
    <col min="1" max="1" width="18.125" style="71" customWidth="1"/>
    <col min="2" max="2" width="21.375" style="71" customWidth="1"/>
    <col min="3" max="8" width="10" style="71" customWidth="1"/>
    <col min="9" max="11" width="10.875" style="71" customWidth="1"/>
    <col min="12" max="16384" width="6.875" style="71"/>
  </cols>
  <sheetData>
    <row r="1" ht="16.5" customHeight="1" spans="1:11">
      <c r="A1" s="53" t="s">
        <v>121</v>
      </c>
      <c r="B1" s="54"/>
      <c r="C1" s="54"/>
      <c r="D1" s="54"/>
      <c r="E1" s="54"/>
      <c r="F1" s="54"/>
      <c r="G1" s="54"/>
      <c r="H1" s="54"/>
      <c r="I1" s="78"/>
      <c r="J1" s="78"/>
      <c r="K1" s="78"/>
    </row>
    <row r="2" ht="16.5" customHeight="1" spans="1:11">
      <c r="A2" s="54"/>
      <c r="B2" s="54"/>
      <c r="C2" s="54"/>
      <c r="D2" s="54"/>
      <c r="E2" s="54"/>
      <c r="F2" s="54"/>
      <c r="G2" s="54"/>
      <c r="H2" s="54"/>
      <c r="I2" s="78"/>
      <c r="J2" s="78"/>
      <c r="K2" s="78"/>
    </row>
    <row r="3" ht="26" customHeight="1" spans="1:11">
      <c r="A3" s="80" t="s">
        <v>122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30" customHeight="1" spans="1:11">
      <c r="A4" s="120"/>
      <c r="B4" s="120"/>
      <c r="C4" s="120"/>
      <c r="D4" s="120"/>
      <c r="E4" s="120"/>
      <c r="F4" s="120"/>
      <c r="G4" s="120"/>
      <c r="H4" s="120"/>
      <c r="I4" s="120"/>
      <c r="J4" s="96" t="s">
        <v>2</v>
      </c>
      <c r="K4" s="96"/>
    </row>
    <row r="5" ht="26.25" customHeight="1" spans="1:11">
      <c r="A5" s="82" t="s">
        <v>40</v>
      </c>
      <c r="B5" s="82"/>
      <c r="C5" s="82" t="s">
        <v>123</v>
      </c>
      <c r="D5" s="82"/>
      <c r="E5" s="82"/>
      <c r="F5" s="82" t="s">
        <v>124</v>
      </c>
      <c r="G5" s="82"/>
      <c r="H5" s="82"/>
      <c r="I5" s="82" t="s">
        <v>125</v>
      </c>
      <c r="J5" s="82"/>
      <c r="K5" s="82"/>
    </row>
    <row r="6" s="79" customFormat="1" ht="30.75" customHeight="1" spans="1:11">
      <c r="A6" s="82" t="s">
        <v>45</v>
      </c>
      <c r="B6" s="82" t="s">
        <v>46</v>
      </c>
      <c r="C6" s="82" t="s">
        <v>111</v>
      </c>
      <c r="D6" s="82" t="s">
        <v>114</v>
      </c>
      <c r="E6" s="82" t="s">
        <v>115</v>
      </c>
      <c r="F6" s="82" t="s">
        <v>111</v>
      </c>
      <c r="G6" s="82" t="s">
        <v>114</v>
      </c>
      <c r="H6" s="82" t="s">
        <v>115</v>
      </c>
      <c r="I6" s="82" t="s">
        <v>111</v>
      </c>
      <c r="J6" s="82" t="s">
        <v>114</v>
      </c>
      <c r="K6" s="82" t="s">
        <v>115</v>
      </c>
    </row>
    <row r="7" s="79" customFormat="1" ht="30.75" customHeight="1" spans="1:11">
      <c r="A7" s="83" t="s">
        <v>47</v>
      </c>
      <c r="B7" s="83" t="s">
        <v>48</v>
      </c>
      <c r="C7" s="85"/>
      <c r="D7" s="85"/>
      <c r="E7" s="85"/>
      <c r="F7" s="85">
        <f>G7+H7</f>
        <v>2.7112</v>
      </c>
      <c r="G7" s="85"/>
      <c r="H7" s="85">
        <v>2.7112</v>
      </c>
      <c r="I7" s="86">
        <f>J7+K7</f>
        <v>0</v>
      </c>
      <c r="J7" s="86"/>
      <c r="K7" s="86"/>
    </row>
    <row r="8" s="79" customFormat="1" ht="30.75" customHeight="1" spans="1:11">
      <c r="A8" s="83" t="s">
        <v>49</v>
      </c>
      <c r="B8" s="83" t="s">
        <v>50</v>
      </c>
      <c r="C8" s="85"/>
      <c r="D8" s="85"/>
      <c r="E8" s="85"/>
      <c r="F8" s="85">
        <f>G8+H8</f>
        <v>2.7112</v>
      </c>
      <c r="G8" s="85"/>
      <c r="H8" s="85">
        <v>2.7112</v>
      </c>
      <c r="I8" s="86">
        <f t="shared" ref="I7:I19" si="0">J8+K8</f>
        <v>0</v>
      </c>
      <c r="J8" s="86"/>
      <c r="K8" s="86"/>
    </row>
    <row r="9" s="79" customFormat="1" ht="30.75" customHeight="1" spans="1:11">
      <c r="A9" s="83" t="s">
        <v>51</v>
      </c>
      <c r="B9" s="83" t="s">
        <v>52</v>
      </c>
      <c r="C9" s="85"/>
      <c r="D9" s="85"/>
      <c r="E9" s="85"/>
      <c r="F9" s="85">
        <f>G9+H9</f>
        <v>2.7112</v>
      </c>
      <c r="G9" s="85"/>
      <c r="H9" s="85">
        <v>2.7112</v>
      </c>
      <c r="I9" s="86">
        <f t="shared" si="0"/>
        <v>0</v>
      </c>
      <c r="J9" s="86"/>
      <c r="K9" s="86"/>
    </row>
    <row r="10" s="79" customFormat="1" ht="30.75" customHeight="1" spans="1:11">
      <c r="A10" s="83" t="s">
        <v>53</v>
      </c>
      <c r="B10" s="83" t="s">
        <v>54</v>
      </c>
      <c r="C10" s="121">
        <f>C11</f>
        <v>201.01</v>
      </c>
      <c r="D10" s="121">
        <f>D11</f>
        <v>201.01</v>
      </c>
      <c r="E10" s="121"/>
      <c r="F10" s="85">
        <f>G10+H10</f>
        <v>355.847752</v>
      </c>
      <c r="G10" s="85">
        <v>355.847752</v>
      </c>
      <c r="H10" s="85"/>
      <c r="I10" s="86">
        <f t="shared" si="0"/>
        <v>0.770298751305905</v>
      </c>
      <c r="J10" s="86">
        <f>(G10-D10)/D10*100%</f>
        <v>0.770298751305905</v>
      </c>
      <c r="K10" s="86"/>
    </row>
    <row r="11" s="79" customFormat="1" ht="30.75" customHeight="1" spans="1:11">
      <c r="A11" s="83" t="s">
        <v>55</v>
      </c>
      <c r="B11" s="83" t="s">
        <v>56</v>
      </c>
      <c r="C11" s="121">
        <f>C13+C12+C14</f>
        <v>201.01</v>
      </c>
      <c r="D11" s="121">
        <f>D12+D13+D14</f>
        <v>201.01</v>
      </c>
      <c r="E11" s="121"/>
      <c r="F11" s="85">
        <f>G11+H11</f>
        <v>355.847752</v>
      </c>
      <c r="G11" s="85">
        <v>355.847752</v>
      </c>
      <c r="H11" s="85"/>
      <c r="I11" s="86">
        <f t="shared" si="0"/>
        <v>0.770298751305905</v>
      </c>
      <c r="J11" s="86">
        <f t="shared" ref="J11:J40" si="1">(G11-D11)/D11*100%</f>
        <v>0.770298751305905</v>
      </c>
      <c r="K11" s="86"/>
    </row>
    <row r="12" s="79" customFormat="1" ht="30.75" customHeight="1" spans="1:11">
      <c r="A12" s="83" t="s">
        <v>126</v>
      </c>
      <c r="B12" s="83" t="s">
        <v>127</v>
      </c>
      <c r="C12" s="121">
        <f t="shared" ref="C12:C14" si="2">D12</f>
        <v>4.14</v>
      </c>
      <c r="D12" s="121">
        <v>4.14</v>
      </c>
      <c r="E12" s="121"/>
      <c r="F12" s="85"/>
      <c r="G12" s="85"/>
      <c r="H12" s="85"/>
      <c r="I12" s="86">
        <f t="shared" si="0"/>
        <v>-1</v>
      </c>
      <c r="J12" s="86">
        <f t="shared" si="1"/>
        <v>-1</v>
      </c>
      <c r="K12" s="86"/>
    </row>
    <row r="13" s="79" customFormat="1" ht="30.75" customHeight="1" spans="1:11">
      <c r="A13" s="83" t="s">
        <v>57</v>
      </c>
      <c r="B13" s="83" t="s">
        <v>128</v>
      </c>
      <c r="C13" s="121">
        <f t="shared" si="2"/>
        <v>181.87</v>
      </c>
      <c r="D13" s="121">
        <v>181.87</v>
      </c>
      <c r="E13" s="121"/>
      <c r="F13" s="85">
        <f t="shared" ref="F13:F39" si="3">G13+H13</f>
        <v>351.719376</v>
      </c>
      <c r="G13" s="85">
        <v>351.719376</v>
      </c>
      <c r="H13" s="85"/>
      <c r="I13" s="86">
        <f t="shared" si="0"/>
        <v>0.933905404959587</v>
      </c>
      <c r="J13" s="86">
        <f t="shared" si="1"/>
        <v>0.933905404959587</v>
      </c>
      <c r="K13" s="86"/>
    </row>
    <row r="14" s="79" customFormat="1" ht="30.75" customHeight="1" spans="1:11">
      <c r="A14" s="83" t="s">
        <v>59</v>
      </c>
      <c r="B14" s="83" t="s">
        <v>129</v>
      </c>
      <c r="C14" s="121">
        <f t="shared" si="2"/>
        <v>15</v>
      </c>
      <c r="D14" s="121">
        <v>15</v>
      </c>
      <c r="E14" s="121"/>
      <c r="F14" s="85">
        <f t="shared" si="3"/>
        <v>4.128376</v>
      </c>
      <c r="G14" s="85">
        <v>4.128376</v>
      </c>
      <c r="H14" s="85"/>
      <c r="I14" s="86">
        <f t="shared" si="0"/>
        <v>-0.724774933333333</v>
      </c>
      <c r="J14" s="86">
        <f t="shared" si="1"/>
        <v>-0.724774933333333</v>
      </c>
      <c r="K14" s="86"/>
    </row>
    <row r="15" s="79" customFormat="1" ht="30.75" customHeight="1" spans="1:11">
      <c r="A15" s="83" t="s">
        <v>61</v>
      </c>
      <c r="B15" s="83" t="s">
        <v>62</v>
      </c>
      <c r="C15" s="121">
        <f>C16</f>
        <v>74.96</v>
      </c>
      <c r="D15" s="121">
        <f>D16</f>
        <v>74.96</v>
      </c>
      <c r="E15" s="121"/>
      <c r="F15" s="85">
        <f t="shared" si="3"/>
        <v>143.962211</v>
      </c>
      <c r="G15" s="85">
        <v>143.962211</v>
      </c>
      <c r="H15" s="85"/>
      <c r="I15" s="86">
        <f t="shared" si="0"/>
        <v>0.920520424226254</v>
      </c>
      <c r="J15" s="86">
        <f t="shared" si="1"/>
        <v>0.920520424226254</v>
      </c>
      <c r="K15" s="86"/>
    </row>
    <row r="16" s="79" customFormat="1" ht="30.75" customHeight="1" spans="1:11">
      <c r="A16" s="83" t="s">
        <v>63</v>
      </c>
      <c r="B16" s="83" t="s">
        <v>130</v>
      </c>
      <c r="C16" s="121">
        <f>C17+C18+C19</f>
        <v>74.96</v>
      </c>
      <c r="D16" s="121">
        <f>D17+D18+D19</f>
        <v>74.96</v>
      </c>
      <c r="E16" s="122"/>
      <c r="F16" s="85">
        <f t="shared" si="3"/>
        <v>143.962211</v>
      </c>
      <c r="G16" s="85">
        <v>143.962211</v>
      </c>
      <c r="H16" s="85"/>
      <c r="I16" s="86">
        <f t="shared" si="0"/>
        <v>0.920520424226254</v>
      </c>
      <c r="J16" s="86">
        <f t="shared" si="1"/>
        <v>0.920520424226254</v>
      </c>
      <c r="K16" s="86"/>
    </row>
    <row r="17" s="79" customFormat="1" ht="30.75" customHeight="1" spans="1:11">
      <c r="A17" s="83" t="s">
        <v>65</v>
      </c>
      <c r="B17" s="83" t="s">
        <v>131</v>
      </c>
      <c r="C17" s="121">
        <f t="shared" ref="C17:C19" si="4">D17</f>
        <v>2.33</v>
      </c>
      <c r="D17" s="121">
        <v>2.33</v>
      </c>
      <c r="E17" s="122"/>
      <c r="F17" s="85">
        <f t="shared" si="3"/>
        <v>2.331797</v>
      </c>
      <c r="G17" s="85">
        <v>2.331797</v>
      </c>
      <c r="H17" s="85"/>
      <c r="I17" s="86">
        <f t="shared" si="0"/>
        <v>0.000771244635193059</v>
      </c>
      <c r="J17" s="86">
        <f t="shared" si="1"/>
        <v>0.000771244635193059</v>
      </c>
      <c r="K17" s="86"/>
    </row>
    <row r="18" s="79" customFormat="1" ht="30.75" customHeight="1" spans="1:11">
      <c r="A18" s="83" t="s">
        <v>67</v>
      </c>
      <c r="B18" s="83" t="s">
        <v>68</v>
      </c>
      <c r="C18" s="121">
        <f t="shared" si="4"/>
        <v>71.55</v>
      </c>
      <c r="D18" s="121">
        <v>71.55</v>
      </c>
      <c r="E18" s="122"/>
      <c r="F18" s="85">
        <f t="shared" si="3"/>
        <v>140.5542</v>
      </c>
      <c r="G18" s="85">
        <v>140.5542</v>
      </c>
      <c r="H18" s="85"/>
      <c r="I18" s="86">
        <f t="shared" si="0"/>
        <v>0.96441928721174</v>
      </c>
      <c r="J18" s="86">
        <f t="shared" si="1"/>
        <v>0.96441928721174</v>
      </c>
      <c r="K18" s="86"/>
    </row>
    <row r="19" s="79" customFormat="1" ht="30.75" customHeight="1" spans="1:11">
      <c r="A19" s="83" t="s">
        <v>69</v>
      </c>
      <c r="B19" s="83" t="s">
        <v>70</v>
      </c>
      <c r="C19" s="121">
        <f t="shared" si="4"/>
        <v>1.08</v>
      </c>
      <c r="D19" s="121">
        <v>1.08</v>
      </c>
      <c r="E19" s="122"/>
      <c r="F19" s="85">
        <f t="shared" si="3"/>
        <v>1.076214</v>
      </c>
      <c r="G19" s="85">
        <v>1.076214</v>
      </c>
      <c r="H19" s="85"/>
      <c r="I19" s="86">
        <f t="shared" si="0"/>
        <v>-0.00350555555555562</v>
      </c>
      <c r="J19" s="86">
        <f t="shared" si="1"/>
        <v>-0.00350555555555562</v>
      </c>
      <c r="K19" s="86"/>
    </row>
    <row r="20" s="79" customFormat="1" ht="30.75" customHeight="1" spans="1:11">
      <c r="A20" s="83" t="s">
        <v>71</v>
      </c>
      <c r="B20" s="83" t="s">
        <v>72</v>
      </c>
      <c r="C20" s="122">
        <f>D20+E20</f>
        <v>4087.4</v>
      </c>
      <c r="D20" s="122">
        <v>1973.66</v>
      </c>
      <c r="E20" s="121">
        <v>2113.74</v>
      </c>
      <c r="F20" s="85">
        <f t="shared" si="3"/>
        <v>22186.088957</v>
      </c>
      <c r="G20" s="85">
        <v>2639.163149</v>
      </c>
      <c r="H20" s="85">
        <v>19546.925808</v>
      </c>
      <c r="I20" s="86">
        <f>(F20-C20)/C20*100%</f>
        <v>4.4279221404805</v>
      </c>
      <c r="J20" s="86">
        <f t="shared" si="1"/>
        <v>0.337192398386753</v>
      </c>
      <c r="K20" s="86">
        <f>(H20-E20)/E20*100%</f>
        <v>8.24755448068353</v>
      </c>
    </row>
    <row r="21" s="79" customFormat="1" ht="30.75" customHeight="1" spans="1:11">
      <c r="A21" s="83" t="s">
        <v>73</v>
      </c>
      <c r="B21" s="83" t="s">
        <v>74</v>
      </c>
      <c r="C21" s="122">
        <f>D21+E21</f>
        <v>4087.4</v>
      </c>
      <c r="D21" s="122">
        <v>1973.66</v>
      </c>
      <c r="E21" s="121">
        <v>2113.74</v>
      </c>
      <c r="F21" s="85">
        <f t="shared" si="3"/>
        <v>10125.525026</v>
      </c>
      <c r="G21" s="85">
        <v>2639.163149</v>
      </c>
      <c r="H21" s="85">
        <v>7486.361877</v>
      </c>
      <c r="I21" s="86">
        <f>(F21-C21)/C21*100%</f>
        <v>1.47725327249596</v>
      </c>
      <c r="J21" s="86">
        <f t="shared" si="1"/>
        <v>0.337192398386753</v>
      </c>
      <c r="K21" s="86">
        <f>(H21-E21)/E21*100%</f>
        <v>2.54176099094496</v>
      </c>
    </row>
    <row r="22" s="79" customFormat="1" ht="30.75" customHeight="1" spans="1:11">
      <c r="A22" s="83" t="s">
        <v>75</v>
      </c>
      <c r="B22" s="83" t="s">
        <v>76</v>
      </c>
      <c r="C22" s="122">
        <f>D22+E22</f>
        <v>4087.4</v>
      </c>
      <c r="D22" s="122">
        <v>1973.66</v>
      </c>
      <c r="E22" s="121">
        <v>2113.74</v>
      </c>
      <c r="F22" s="85">
        <f t="shared" si="3"/>
        <v>6435.470126</v>
      </c>
      <c r="G22" s="85">
        <v>2639.163149</v>
      </c>
      <c r="H22" s="85">
        <v>3796.306977</v>
      </c>
      <c r="I22" s="86">
        <f>(F22-C22)/C22*100%</f>
        <v>0.574465461173362</v>
      </c>
      <c r="J22" s="86">
        <f t="shared" si="1"/>
        <v>0.337192398386753</v>
      </c>
      <c r="K22" s="86">
        <f>(H22-E22)/E22*100%</f>
        <v>0.79601416304749</v>
      </c>
    </row>
    <row r="23" s="79" customFormat="1" ht="30.75" customHeight="1" spans="1:11">
      <c r="A23" s="83" t="s">
        <v>77</v>
      </c>
      <c r="B23" s="83" t="s">
        <v>78</v>
      </c>
      <c r="C23" s="85"/>
      <c r="D23" s="85"/>
      <c r="E23" s="85"/>
      <c r="F23" s="85">
        <f t="shared" si="3"/>
        <v>3690.0549</v>
      </c>
      <c r="G23" s="85"/>
      <c r="H23" s="85">
        <v>3690.0549</v>
      </c>
      <c r="I23" s="86"/>
      <c r="J23" s="86"/>
      <c r="K23" s="86"/>
    </row>
    <row r="24" s="79" customFormat="1" ht="30.75" customHeight="1" spans="1:11">
      <c r="A24" s="83" t="s">
        <v>79</v>
      </c>
      <c r="B24" s="83" t="s">
        <v>80</v>
      </c>
      <c r="C24" s="85"/>
      <c r="D24" s="85"/>
      <c r="E24" s="85"/>
      <c r="F24" s="85">
        <f t="shared" si="3"/>
        <v>811.581276</v>
      </c>
      <c r="G24" s="85"/>
      <c r="H24" s="85">
        <v>811.581276</v>
      </c>
      <c r="I24" s="86"/>
      <c r="J24" s="86"/>
      <c r="K24" s="86"/>
    </row>
    <row r="25" s="79" customFormat="1" ht="30.75" customHeight="1" spans="1:11">
      <c r="A25" s="83" t="s">
        <v>81</v>
      </c>
      <c r="B25" s="83" t="s">
        <v>82</v>
      </c>
      <c r="C25" s="85"/>
      <c r="D25" s="85"/>
      <c r="E25" s="85"/>
      <c r="F25" s="85">
        <f t="shared" si="3"/>
        <v>811.581276</v>
      </c>
      <c r="G25" s="85"/>
      <c r="H25" s="85">
        <v>811.581276</v>
      </c>
      <c r="I25" s="86"/>
      <c r="J25" s="86"/>
      <c r="K25" s="86"/>
    </row>
    <row r="26" s="79" customFormat="1" ht="30.75" customHeight="1" spans="1:11">
      <c r="A26" s="83" t="s">
        <v>83</v>
      </c>
      <c r="B26" s="83" t="s">
        <v>84</v>
      </c>
      <c r="C26" s="85"/>
      <c r="D26" s="85"/>
      <c r="E26" s="85"/>
      <c r="F26" s="85">
        <f t="shared" si="3"/>
        <v>8848.982655</v>
      </c>
      <c r="G26" s="85"/>
      <c r="H26" s="85">
        <v>8848.982655</v>
      </c>
      <c r="I26" s="86"/>
      <c r="J26" s="86"/>
      <c r="K26" s="86"/>
    </row>
    <row r="27" s="79" customFormat="1" ht="30.75" customHeight="1" spans="1:11">
      <c r="A27" s="83" t="s">
        <v>85</v>
      </c>
      <c r="B27" s="83" t="s">
        <v>86</v>
      </c>
      <c r="C27" s="85"/>
      <c r="D27" s="85"/>
      <c r="E27" s="85"/>
      <c r="F27" s="85">
        <f t="shared" si="3"/>
        <v>8848.982655</v>
      </c>
      <c r="G27" s="85"/>
      <c r="H27" s="85">
        <v>8848.982655</v>
      </c>
      <c r="I27" s="86"/>
      <c r="J27" s="86"/>
      <c r="K27" s="86"/>
    </row>
    <row r="28" s="79" customFormat="1" ht="30.75" customHeight="1" spans="1:11">
      <c r="A28" s="83" t="s">
        <v>87</v>
      </c>
      <c r="B28" s="83" t="s">
        <v>88</v>
      </c>
      <c r="C28" s="85"/>
      <c r="D28" s="85"/>
      <c r="E28" s="85"/>
      <c r="F28" s="85">
        <f t="shared" si="3"/>
        <v>1000</v>
      </c>
      <c r="G28" s="85"/>
      <c r="H28" s="85">
        <v>1000</v>
      </c>
      <c r="I28" s="86"/>
      <c r="J28" s="86"/>
      <c r="K28" s="86"/>
    </row>
    <row r="29" s="79" customFormat="1" ht="30.75" customHeight="1" spans="1:11">
      <c r="A29" s="83" t="s">
        <v>89</v>
      </c>
      <c r="B29" s="83" t="s">
        <v>90</v>
      </c>
      <c r="C29" s="85"/>
      <c r="D29" s="85"/>
      <c r="E29" s="85"/>
      <c r="F29" s="85">
        <f t="shared" si="3"/>
        <v>1000</v>
      </c>
      <c r="G29" s="85"/>
      <c r="H29" s="85">
        <v>1000</v>
      </c>
      <c r="I29" s="86"/>
      <c r="J29" s="86"/>
      <c r="K29" s="86"/>
    </row>
    <row r="30" s="79" customFormat="1" ht="30.75" customHeight="1" spans="1:11">
      <c r="A30" s="83" t="s">
        <v>91</v>
      </c>
      <c r="B30" s="83" t="s">
        <v>92</v>
      </c>
      <c r="C30" s="85"/>
      <c r="D30" s="85"/>
      <c r="E30" s="85"/>
      <c r="F30" s="85">
        <f t="shared" si="3"/>
        <v>800</v>
      </c>
      <c r="G30" s="85"/>
      <c r="H30" s="85">
        <v>800</v>
      </c>
      <c r="I30" s="86"/>
      <c r="J30" s="86"/>
      <c r="K30" s="86"/>
    </row>
    <row r="31" s="79" customFormat="1" ht="30.75" customHeight="1" spans="1:11">
      <c r="A31" s="83" t="s">
        <v>93</v>
      </c>
      <c r="B31" s="83" t="s">
        <v>94</v>
      </c>
      <c r="C31" s="85"/>
      <c r="D31" s="85"/>
      <c r="E31" s="85"/>
      <c r="F31" s="85">
        <f t="shared" si="3"/>
        <v>800</v>
      </c>
      <c r="G31" s="85"/>
      <c r="H31" s="85">
        <v>800</v>
      </c>
      <c r="I31" s="86"/>
      <c r="J31" s="86"/>
      <c r="K31" s="86"/>
    </row>
    <row r="32" s="79" customFormat="1" ht="30.75" customHeight="1" spans="1:11">
      <c r="A32" s="83" t="s">
        <v>95</v>
      </c>
      <c r="B32" s="83" t="s">
        <v>96</v>
      </c>
      <c r="C32" s="85"/>
      <c r="D32" s="85"/>
      <c r="E32" s="85"/>
      <c r="F32" s="85">
        <f t="shared" si="3"/>
        <v>600</v>
      </c>
      <c r="G32" s="85"/>
      <c r="H32" s="85">
        <v>600</v>
      </c>
      <c r="I32" s="86"/>
      <c r="J32" s="86"/>
      <c r="K32" s="86"/>
    </row>
    <row r="33" s="79" customFormat="1" ht="30.75" customHeight="1" spans="1:11">
      <c r="A33" s="83" t="s">
        <v>97</v>
      </c>
      <c r="B33" s="83" t="s">
        <v>98</v>
      </c>
      <c r="C33" s="85"/>
      <c r="D33" s="85"/>
      <c r="E33" s="85"/>
      <c r="F33" s="85">
        <f t="shared" si="3"/>
        <v>600</v>
      </c>
      <c r="G33" s="85"/>
      <c r="H33" s="85">
        <v>600</v>
      </c>
      <c r="I33" s="86"/>
      <c r="J33" s="86"/>
      <c r="K33" s="86"/>
    </row>
    <row r="34" s="79" customFormat="1" ht="30.75" customHeight="1" spans="1:11">
      <c r="A34" s="83" t="s">
        <v>99</v>
      </c>
      <c r="B34" s="83" t="s">
        <v>100</v>
      </c>
      <c r="C34" s="85"/>
      <c r="D34" s="85"/>
      <c r="E34" s="85"/>
      <c r="F34" s="85">
        <f t="shared" si="3"/>
        <v>578</v>
      </c>
      <c r="G34" s="85"/>
      <c r="H34" s="85">
        <v>578</v>
      </c>
      <c r="I34" s="86"/>
      <c r="J34" s="86"/>
      <c r="K34" s="86"/>
    </row>
    <row r="35" s="79" customFormat="1" ht="30.75" customHeight="1" spans="1:11">
      <c r="A35" s="83" t="s">
        <v>101</v>
      </c>
      <c r="B35" s="83" t="s">
        <v>102</v>
      </c>
      <c r="C35" s="85"/>
      <c r="D35" s="85"/>
      <c r="E35" s="85"/>
      <c r="F35" s="85">
        <f t="shared" si="3"/>
        <v>578</v>
      </c>
      <c r="G35" s="85"/>
      <c r="H35" s="85">
        <v>578</v>
      </c>
      <c r="I35" s="86"/>
      <c r="J35" s="86"/>
      <c r="K35" s="86"/>
    </row>
    <row r="36" s="79" customFormat="1" ht="30.75" customHeight="1" spans="1:11">
      <c r="A36" s="83" t="s">
        <v>103</v>
      </c>
      <c r="B36" s="83" t="s">
        <v>104</v>
      </c>
      <c r="C36" s="85"/>
      <c r="D36" s="85"/>
      <c r="E36" s="85"/>
      <c r="F36" s="85">
        <f t="shared" si="3"/>
        <v>578</v>
      </c>
      <c r="G36" s="85"/>
      <c r="H36" s="85">
        <v>578</v>
      </c>
      <c r="I36" s="86"/>
      <c r="J36" s="86"/>
      <c r="K36" s="86"/>
    </row>
    <row r="37" s="79" customFormat="1" ht="30.75" customHeight="1" spans="1:11">
      <c r="A37" s="83" t="s">
        <v>105</v>
      </c>
      <c r="B37" s="83" t="s">
        <v>106</v>
      </c>
      <c r="C37" s="123">
        <f>C38</f>
        <v>136.4</v>
      </c>
      <c r="D37" s="123">
        <f>D38</f>
        <v>136.4</v>
      </c>
      <c r="E37" s="121"/>
      <c r="F37" s="85">
        <f t="shared" si="3"/>
        <v>336.423373</v>
      </c>
      <c r="G37" s="85">
        <v>336.423373</v>
      </c>
      <c r="H37" s="85"/>
      <c r="I37" s="86">
        <f>(F37-C37)/C37*100%</f>
        <v>1.46644701612903</v>
      </c>
      <c r="J37" s="86">
        <f t="shared" si="1"/>
        <v>1.46644701612903</v>
      </c>
      <c r="K37" s="86"/>
    </row>
    <row r="38" s="79" customFormat="1" ht="30.75" customHeight="1" spans="1:11">
      <c r="A38" s="83" t="s">
        <v>107</v>
      </c>
      <c r="B38" s="83" t="s">
        <v>108</v>
      </c>
      <c r="C38" s="123">
        <f>C39</f>
        <v>136.4</v>
      </c>
      <c r="D38" s="123">
        <f>D39</f>
        <v>136.4</v>
      </c>
      <c r="E38" s="121"/>
      <c r="F38" s="85">
        <f t="shared" si="3"/>
        <v>336.423373</v>
      </c>
      <c r="G38" s="85">
        <v>336.423373</v>
      </c>
      <c r="H38" s="85"/>
      <c r="I38" s="86">
        <f>(F38-C38)/C38*100%</f>
        <v>1.46644701612903</v>
      </c>
      <c r="J38" s="86">
        <f t="shared" si="1"/>
        <v>1.46644701612903</v>
      </c>
      <c r="K38" s="86"/>
    </row>
    <row r="39" s="79" customFormat="1" ht="30.75" customHeight="1" spans="1:11">
      <c r="A39" s="83" t="s">
        <v>109</v>
      </c>
      <c r="B39" s="83" t="s">
        <v>110</v>
      </c>
      <c r="C39" s="123">
        <f>D39</f>
        <v>136.4</v>
      </c>
      <c r="D39" s="123">
        <v>136.4</v>
      </c>
      <c r="E39" s="121"/>
      <c r="F39" s="85">
        <f t="shared" si="3"/>
        <v>336.423373</v>
      </c>
      <c r="G39" s="85">
        <v>336.423373</v>
      </c>
      <c r="H39" s="85"/>
      <c r="I39" s="86">
        <f>(F39-C39)/C39*100%</f>
        <v>1.46644701612903</v>
      </c>
      <c r="J39" s="86">
        <f t="shared" si="1"/>
        <v>1.46644701612903</v>
      </c>
      <c r="K39" s="86"/>
    </row>
    <row r="40" s="79" customFormat="1" ht="30.75" customHeight="1" spans="1:11">
      <c r="A40" s="124" t="s">
        <v>111</v>
      </c>
      <c r="B40" s="125"/>
      <c r="C40" s="123">
        <f>C7+C10+C15+C20+C34+C37</f>
        <v>4499.77</v>
      </c>
      <c r="D40" s="123">
        <f t="shared" ref="D40:K40" si="5">D7+D10+D15+D20+D34+D37</f>
        <v>2386.03</v>
      </c>
      <c r="E40" s="123">
        <f t="shared" si="5"/>
        <v>2113.74</v>
      </c>
      <c r="F40" s="123">
        <f t="shared" si="5"/>
        <v>23603.033493</v>
      </c>
      <c r="G40" s="123">
        <f t="shared" si="5"/>
        <v>3475.396485</v>
      </c>
      <c r="H40" s="123">
        <f t="shared" si="5"/>
        <v>20127.637008</v>
      </c>
      <c r="I40" s="86">
        <f>(F40-C40)/C40*100%</f>
        <v>4.24538665153997</v>
      </c>
      <c r="J40" s="86">
        <f t="shared" si="1"/>
        <v>0.456560263282524</v>
      </c>
      <c r="K40" s="86">
        <f>(H40-E40)/E40*100</f>
        <v>852.228609384314</v>
      </c>
    </row>
  </sheetData>
  <mergeCells count="7">
    <mergeCell ref="A3:K3"/>
    <mergeCell ref="J4:K4"/>
    <mergeCell ref="A5:B5"/>
    <mergeCell ref="C5:E5"/>
    <mergeCell ref="F5:H5"/>
    <mergeCell ref="I5:K5"/>
    <mergeCell ref="A40:B40"/>
  </mergeCells>
  <printOptions horizontalCentered="1"/>
  <pageMargins left="0.590277777777778" right="0.590277777777778" top="0.235416666666667" bottom="0.196527777777778" header="0.511805555555556" footer="0.511805555555556"/>
  <pageSetup paperSize="9" scale="95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55" workbookViewId="0">
      <selection activeCell="K6" sqref="K6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12" t="s">
        <v>132</v>
      </c>
      <c r="B1" s="113"/>
      <c r="C1" s="113"/>
    </row>
    <row r="2" ht="50" customHeight="1" spans="1:5">
      <c r="A2" s="114" t="s">
        <v>133</v>
      </c>
      <c r="B2" s="114"/>
      <c r="C2" s="114"/>
      <c r="D2" s="97"/>
      <c r="E2" s="97"/>
    </row>
    <row r="3" ht="32" customHeight="1" spans="3:3">
      <c r="C3" s="115" t="s">
        <v>2</v>
      </c>
    </row>
    <row r="4" ht="22.5" customHeight="1" spans="1:3">
      <c r="A4" s="116" t="s">
        <v>134</v>
      </c>
      <c r="B4" s="116" t="s">
        <v>6</v>
      </c>
      <c r="C4" s="116" t="s">
        <v>135</v>
      </c>
    </row>
    <row r="5" ht="22.5" customHeight="1" spans="1:3">
      <c r="A5" s="52" t="s">
        <v>136</v>
      </c>
      <c r="B5" s="117">
        <f>SUM(B6:B16)</f>
        <v>3233.985773</v>
      </c>
      <c r="C5" s="52"/>
    </row>
    <row r="6" ht="22.5" customHeight="1" spans="1:3">
      <c r="A6" s="52" t="s">
        <v>137</v>
      </c>
      <c r="B6" s="117">
        <v>1333.9836</v>
      </c>
      <c r="C6" s="52"/>
    </row>
    <row r="7" ht="22.5" customHeight="1" spans="1:3">
      <c r="A7" s="52" t="s">
        <v>138</v>
      </c>
      <c r="B7" s="117">
        <v>208.3732</v>
      </c>
      <c r="C7" s="52"/>
    </row>
    <row r="8" ht="22.5" customHeight="1" spans="1:3">
      <c r="A8" s="52" t="s">
        <v>139</v>
      </c>
      <c r="B8" s="117">
        <v>1.81</v>
      </c>
      <c r="C8" s="52"/>
    </row>
    <row r="9" ht="22.5" customHeight="1" spans="1:3">
      <c r="A9" s="52" t="s">
        <v>140</v>
      </c>
      <c r="B9" s="117">
        <v>851.6</v>
      </c>
      <c r="C9" s="52"/>
    </row>
    <row r="10" ht="22.5" customHeight="1" spans="1:3">
      <c r="A10" s="52" t="s">
        <v>141</v>
      </c>
      <c r="B10" s="117">
        <v>351.719376</v>
      </c>
      <c r="C10" s="52"/>
    </row>
    <row r="11" ht="22.5" customHeight="1" spans="1:3">
      <c r="A11" s="52" t="s">
        <v>142</v>
      </c>
      <c r="B11" s="117">
        <v>4.13</v>
      </c>
      <c r="C11" s="52"/>
    </row>
    <row r="12" ht="22.5" customHeight="1" spans="1:3">
      <c r="A12" s="52" t="s">
        <v>143</v>
      </c>
      <c r="B12" s="117">
        <v>142.885997</v>
      </c>
      <c r="C12" s="52"/>
    </row>
    <row r="13" ht="22.5" customHeight="1" spans="1:3">
      <c r="A13" s="52" t="s">
        <v>144</v>
      </c>
      <c r="B13" s="117">
        <v>1.08</v>
      </c>
      <c r="C13" s="52"/>
    </row>
    <row r="14" ht="22.5" customHeight="1" spans="1:3">
      <c r="A14" s="52" t="s">
        <v>145</v>
      </c>
      <c r="B14" s="117">
        <v>1.9836</v>
      </c>
      <c r="C14" s="52"/>
    </row>
    <row r="15" ht="22.5" customHeight="1" spans="1:3">
      <c r="A15" s="52" t="s">
        <v>146</v>
      </c>
      <c r="B15" s="117">
        <v>336.42</v>
      </c>
      <c r="C15" s="52"/>
    </row>
    <row r="16" ht="22.5" customHeight="1" spans="1:3">
      <c r="A16" s="52" t="s">
        <v>147</v>
      </c>
      <c r="B16" s="117"/>
      <c r="C16" s="52"/>
    </row>
    <row r="17" ht="22.5" customHeight="1" spans="1:3">
      <c r="A17" s="52" t="s">
        <v>148</v>
      </c>
      <c r="B17" s="117">
        <f>SUM(B18:B44)</f>
        <v>205.362249</v>
      </c>
      <c r="C17" s="52"/>
    </row>
    <row r="18" ht="22.5" customHeight="1" spans="1:3">
      <c r="A18" s="52" t="s">
        <v>149</v>
      </c>
      <c r="B18" s="117">
        <v>20.51</v>
      </c>
      <c r="C18" s="52"/>
    </row>
    <row r="19" ht="22.5" customHeight="1" spans="1:3">
      <c r="A19" s="52" t="s">
        <v>150</v>
      </c>
      <c r="B19" s="117">
        <v>12.01</v>
      </c>
      <c r="C19" s="52"/>
    </row>
    <row r="20" ht="22.5" customHeight="1" spans="1:3">
      <c r="A20" s="52" t="s">
        <v>151</v>
      </c>
      <c r="B20" s="117"/>
      <c r="C20" s="52"/>
    </row>
    <row r="21" ht="22.5" customHeight="1" spans="1:3">
      <c r="A21" s="52" t="s">
        <v>152</v>
      </c>
      <c r="B21" s="118"/>
      <c r="C21" s="52"/>
    </row>
    <row r="22" ht="22.5" customHeight="1" spans="1:3">
      <c r="A22" s="52" t="s">
        <v>153</v>
      </c>
      <c r="B22" s="117">
        <v>0.12</v>
      </c>
      <c r="C22" s="52"/>
    </row>
    <row r="23" ht="22.5" customHeight="1" spans="1:3">
      <c r="A23" s="52" t="s">
        <v>154</v>
      </c>
      <c r="B23" s="117">
        <v>8</v>
      </c>
      <c r="C23" s="52"/>
    </row>
    <row r="24" ht="22.5" customHeight="1" spans="1:3">
      <c r="A24" s="52" t="s">
        <v>155</v>
      </c>
      <c r="B24" s="117">
        <v>6.63</v>
      </c>
      <c r="C24" s="52"/>
    </row>
    <row r="25" ht="22.5" customHeight="1" spans="1:3">
      <c r="A25" s="52" t="s">
        <v>156</v>
      </c>
      <c r="B25" s="117">
        <v>7.191423</v>
      </c>
      <c r="C25" s="52"/>
    </row>
    <row r="26" ht="22.5" customHeight="1" spans="1:3">
      <c r="A26" s="52" t="s">
        <v>157</v>
      </c>
      <c r="B26" s="118"/>
      <c r="C26" s="52"/>
    </row>
    <row r="27" ht="22.5" customHeight="1" spans="1:3">
      <c r="A27" s="52" t="s">
        <v>158</v>
      </c>
      <c r="B27" s="117">
        <v>2.41</v>
      </c>
      <c r="C27" s="52"/>
    </row>
    <row r="28" ht="22.5" customHeight="1" spans="1:3">
      <c r="A28" s="52" t="s">
        <v>159</v>
      </c>
      <c r="B28" s="118"/>
      <c r="C28" s="52"/>
    </row>
    <row r="29" ht="22.5" customHeight="1" spans="1:3">
      <c r="A29" s="52" t="s">
        <v>160</v>
      </c>
      <c r="B29" s="117">
        <v>14.968</v>
      </c>
      <c r="C29" s="52"/>
    </row>
    <row r="30" ht="22.5" customHeight="1" spans="1:3">
      <c r="A30" s="52" t="s">
        <v>161</v>
      </c>
      <c r="B30" s="118"/>
      <c r="C30" s="52"/>
    </row>
    <row r="31" ht="22.5" customHeight="1" spans="1:3">
      <c r="A31" s="52" t="s">
        <v>162</v>
      </c>
      <c r="B31" s="118"/>
      <c r="C31" s="52"/>
    </row>
    <row r="32" ht="22.5" customHeight="1" spans="1:3">
      <c r="A32" s="52" t="s">
        <v>163</v>
      </c>
      <c r="B32" s="118"/>
      <c r="C32" s="52"/>
    </row>
    <row r="33" ht="22.5" customHeight="1" spans="1:3">
      <c r="A33" s="52" t="s">
        <v>164</v>
      </c>
      <c r="B33" s="118"/>
      <c r="C33" s="52"/>
    </row>
    <row r="34" ht="22.5" customHeight="1" spans="1:3">
      <c r="A34" s="52" t="s">
        <v>165</v>
      </c>
      <c r="B34" s="117">
        <v>0.5</v>
      </c>
      <c r="C34" s="52"/>
    </row>
    <row r="35" ht="22.5" customHeight="1" spans="1:3">
      <c r="A35" s="52" t="s">
        <v>166</v>
      </c>
      <c r="B35" s="118"/>
      <c r="C35" s="52"/>
    </row>
    <row r="36" ht="22.5" customHeight="1" spans="1:3">
      <c r="A36" s="52" t="s">
        <v>167</v>
      </c>
      <c r="B36" s="117"/>
      <c r="C36" s="52"/>
    </row>
    <row r="37" ht="22.5" customHeight="1" spans="1:3">
      <c r="A37" s="52" t="s">
        <v>168</v>
      </c>
      <c r="B37" s="117">
        <v>1.125</v>
      </c>
      <c r="C37" s="52"/>
    </row>
    <row r="38" ht="22.5" customHeight="1" spans="1:3">
      <c r="A38" s="52" t="s">
        <v>169</v>
      </c>
      <c r="B38" s="117"/>
      <c r="C38" s="52"/>
    </row>
    <row r="39" ht="22.5" customHeight="1" spans="1:3">
      <c r="A39" s="52" t="s">
        <v>170</v>
      </c>
      <c r="B39" s="117">
        <v>10.7798</v>
      </c>
      <c r="C39" s="52"/>
    </row>
    <row r="40" ht="22.5" customHeight="1" spans="1:3">
      <c r="A40" s="52" t="s">
        <v>171</v>
      </c>
      <c r="B40" s="117">
        <v>45.253026</v>
      </c>
      <c r="C40" s="52"/>
    </row>
    <row r="41" ht="22.5" customHeight="1" spans="1:3">
      <c r="A41" s="52" t="s">
        <v>172</v>
      </c>
      <c r="B41" s="117">
        <v>64</v>
      </c>
      <c r="C41" s="52"/>
    </row>
    <row r="42" ht="22.5" customHeight="1" spans="1:3">
      <c r="A42" s="52" t="s">
        <v>173</v>
      </c>
      <c r="B42" s="117">
        <v>4.2</v>
      </c>
      <c r="C42" s="52"/>
    </row>
    <row r="43" ht="22.5" customHeight="1" spans="1:3">
      <c r="A43" s="52" t="s">
        <v>174</v>
      </c>
      <c r="B43" s="117">
        <v>1.2</v>
      </c>
      <c r="C43" s="52"/>
    </row>
    <row r="44" ht="22.5" customHeight="1" spans="1:3">
      <c r="A44" s="119" t="s">
        <v>175</v>
      </c>
      <c r="B44" s="117">
        <v>6.465</v>
      </c>
      <c r="C44" s="52"/>
    </row>
    <row r="45" ht="22.5" customHeight="1" spans="1:3">
      <c r="A45" s="52" t="s">
        <v>176</v>
      </c>
      <c r="B45" s="117">
        <f>SUM(B46:B56)</f>
        <v>34.5472</v>
      </c>
      <c r="C45" s="52"/>
    </row>
    <row r="46" ht="22.5" customHeight="1" spans="1:3">
      <c r="A46" s="52" t="s">
        <v>177</v>
      </c>
      <c r="B46" s="118">
        <v>28.168</v>
      </c>
      <c r="C46" s="52"/>
    </row>
    <row r="47" ht="22.5" customHeight="1" spans="1:3">
      <c r="A47" s="52" t="s">
        <v>178</v>
      </c>
      <c r="B47" s="117"/>
      <c r="C47" s="52"/>
    </row>
    <row r="48" ht="22.5" customHeight="1" spans="1:3">
      <c r="A48" s="52" t="s">
        <v>179</v>
      </c>
      <c r="B48" s="118"/>
      <c r="C48" s="52"/>
    </row>
    <row r="49" ht="22.5" customHeight="1" spans="1:3">
      <c r="A49" s="52" t="s">
        <v>180</v>
      </c>
      <c r="B49" s="118"/>
      <c r="C49" s="52"/>
    </row>
    <row r="50" ht="22.5" customHeight="1" spans="1:3">
      <c r="A50" s="52" t="s">
        <v>181</v>
      </c>
      <c r="B50" s="117">
        <v>6.3792</v>
      </c>
      <c r="C50" s="52"/>
    </row>
    <row r="51" ht="22.5" customHeight="1" spans="1:3">
      <c r="A51" s="52" t="s">
        <v>182</v>
      </c>
      <c r="B51" s="118"/>
      <c r="C51" s="52"/>
    </row>
    <row r="52" ht="22.5" customHeight="1" spans="1:3">
      <c r="A52" s="52" t="s">
        <v>183</v>
      </c>
      <c r="B52" s="118"/>
      <c r="C52" s="52"/>
    </row>
    <row r="53" ht="22.5" customHeight="1" spans="1:3">
      <c r="A53" s="52" t="s">
        <v>184</v>
      </c>
      <c r="B53" s="118"/>
      <c r="C53" s="52"/>
    </row>
    <row r="54" ht="22.5" customHeight="1" spans="1:3">
      <c r="A54" s="52" t="s">
        <v>185</v>
      </c>
      <c r="B54" s="118"/>
      <c r="C54" s="52"/>
    </row>
    <row r="55" ht="22.5" customHeight="1" spans="1:3">
      <c r="A55" s="52" t="s">
        <v>186</v>
      </c>
      <c r="B55" s="118"/>
      <c r="C55" s="52"/>
    </row>
    <row r="56" ht="22.5" customHeight="1" spans="1:3">
      <c r="A56" s="52" t="s">
        <v>187</v>
      </c>
      <c r="B56" s="118"/>
      <c r="C56" s="52"/>
    </row>
    <row r="57" ht="22.5" customHeight="1" spans="1:3">
      <c r="A57" s="116" t="s">
        <v>188</v>
      </c>
      <c r="B57" s="118">
        <f>B5+B17+B45</f>
        <v>3473.895222</v>
      </c>
      <c r="C57" s="5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3" workbookViewId="0">
      <selection activeCell="B6" sqref="B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81" t="s">
        <v>189</v>
      </c>
    </row>
    <row r="2" ht="19.5" customHeight="1" spans="1:2">
      <c r="A2" s="100"/>
      <c r="B2" s="101"/>
    </row>
    <row r="3" ht="30" customHeight="1" spans="1:2">
      <c r="A3" s="102" t="s">
        <v>190</v>
      </c>
      <c r="B3" s="102"/>
    </row>
    <row r="4" ht="24" customHeight="1" spans="1:2">
      <c r="A4" s="103"/>
      <c r="B4" s="104" t="s">
        <v>2</v>
      </c>
    </row>
    <row r="5" ht="38.25" customHeight="1" spans="1:2">
      <c r="A5" s="105" t="s">
        <v>5</v>
      </c>
      <c r="B5" s="105" t="s">
        <v>124</v>
      </c>
    </row>
    <row r="6" ht="38.25" customHeight="1" spans="1:2">
      <c r="A6" s="106" t="s">
        <v>191</v>
      </c>
      <c r="B6" s="91">
        <f>B7+B8+B9</f>
        <v>64</v>
      </c>
    </row>
    <row r="7" ht="38.25" customHeight="1" spans="1:2">
      <c r="A7" s="90" t="s">
        <v>192</v>
      </c>
      <c r="B7" s="90"/>
    </row>
    <row r="8" ht="38.25" customHeight="1" spans="1:2">
      <c r="A8" s="90" t="s">
        <v>193</v>
      </c>
      <c r="B8" s="90"/>
    </row>
    <row r="9" ht="38.25" customHeight="1" spans="1:2">
      <c r="A9" s="107" t="s">
        <v>194</v>
      </c>
      <c r="B9" s="89">
        <f>B10</f>
        <v>64</v>
      </c>
    </row>
    <row r="10" ht="38.25" customHeight="1" spans="1:2">
      <c r="A10" s="108" t="s">
        <v>195</v>
      </c>
      <c r="B10" s="89">
        <v>64</v>
      </c>
    </row>
    <row r="11" ht="38.25" customHeight="1" spans="1:2">
      <c r="A11" s="109" t="s">
        <v>196</v>
      </c>
      <c r="B11" s="110"/>
    </row>
    <row r="12" ht="91.5" customHeight="1" spans="1:2">
      <c r="A12" s="111" t="s">
        <v>197</v>
      </c>
      <c r="B12" s="11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topLeftCell="A6" workbookViewId="0">
      <selection activeCell="C31" sqref="C31"/>
    </sheetView>
  </sheetViews>
  <sheetFormatPr defaultColWidth="6.875" defaultRowHeight="14.25" outlineLevelCol="6"/>
  <cols>
    <col min="1" max="2" width="38.7" style="71" customWidth="1"/>
    <col min="3" max="3" width="41.6" style="71" customWidth="1"/>
    <col min="4" max="7" width="9.875" style="71" customWidth="1"/>
    <col min="8" max="16380" width="6.875" style="71"/>
  </cols>
  <sheetData>
    <row r="1" ht="16.5" customHeight="1" spans="1:7">
      <c r="A1" s="53" t="s">
        <v>198</v>
      </c>
      <c r="B1" s="54"/>
      <c r="C1" s="54"/>
      <c r="D1" s="54"/>
      <c r="E1" s="54"/>
      <c r="F1" s="78"/>
      <c r="G1" s="78"/>
    </row>
    <row r="2" ht="16.5" customHeight="1" spans="1:7">
      <c r="A2" s="54"/>
      <c r="B2" s="54"/>
      <c r="C2" s="54"/>
      <c r="D2" s="54"/>
      <c r="E2" s="54"/>
      <c r="F2" s="78"/>
      <c r="G2" s="78"/>
    </row>
    <row r="3" ht="29.25" customHeight="1" spans="1:7">
      <c r="A3" s="80" t="s">
        <v>199</v>
      </c>
      <c r="B3" s="80"/>
      <c r="C3" s="80"/>
      <c r="D3" s="97"/>
      <c r="E3" s="97"/>
      <c r="F3" s="97"/>
      <c r="G3" s="97"/>
    </row>
    <row r="4" ht="26.25" customHeight="1" spans="1:7">
      <c r="A4" s="81"/>
      <c r="B4" s="81"/>
      <c r="C4" s="98" t="s">
        <v>2</v>
      </c>
      <c r="D4" s="81"/>
      <c r="E4" s="81"/>
      <c r="F4" s="98"/>
      <c r="G4" s="98"/>
    </row>
    <row r="5" ht="29" customHeight="1" spans="1:3">
      <c r="A5" s="82" t="s">
        <v>40</v>
      </c>
      <c r="B5" s="82"/>
      <c r="C5" s="99" t="s">
        <v>200</v>
      </c>
    </row>
    <row r="6" ht="29" customHeight="1" spans="1:3">
      <c r="A6" s="82" t="s">
        <v>45</v>
      </c>
      <c r="B6" s="82" t="s">
        <v>46</v>
      </c>
      <c r="C6" s="99"/>
    </row>
    <row r="7" ht="29" customHeight="1" spans="1:3">
      <c r="A7" s="83" t="s">
        <v>71</v>
      </c>
      <c r="B7" s="83" t="s">
        <v>72</v>
      </c>
      <c r="C7" s="86">
        <f>C8+C10+C12</f>
        <v>2400</v>
      </c>
    </row>
    <row r="8" ht="29" customHeight="1" spans="1:3">
      <c r="A8" s="83" t="s">
        <v>87</v>
      </c>
      <c r="B8" s="83" t="s">
        <v>88</v>
      </c>
      <c r="C8" s="87">
        <v>1000</v>
      </c>
    </row>
    <row r="9" ht="29" customHeight="1" spans="1:3">
      <c r="A9" s="83" t="s">
        <v>89</v>
      </c>
      <c r="B9" s="83" t="s">
        <v>90</v>
      </c>
      <c r="C9" s="87">
        <v>1000</v>
      </c>
    </row>
    <row r="10" ht="29" customHeight="1" spans="1:3">
      <c r="A10" s="83" t="s">
        <v>91</v>
      </c>
      <c r="B10" s="83" t="s">
        <v>92</v>
      </c>
      <c r="C10" s="87">
        <v>800</v>
      </c>
    </row>
    <row r="11" ht="29" customHeight="1" spans="1:3">
      <c r="A11" s="83" t="s">
        <v>93</v>
      </c>
      <c r="B11" s="83" t="s">
        <v>94</v>
      </c>
      <c r="C11" s="87">
        <v>800</v>
      </c>
    </row>
    <row r="12" ht="29" customHeight="1" spans="1:3">
      <c r="A12" s="83" t="s">
        <v>95</v>
      </c>
      <c r="B12" s="83" t="s">
        <v>96</v>
      </c>
      <c r="C12" s="87">
        <v>600</v>
      </c>
    </row>
    <row r="13" ht="29" customHeight="1" spans="1:3">
      <c r="A13" s="83" t="s">
        <v>97</v>
      </c>
      <c r="B13" s="83" t="s">
        <v>98</v>
      </c>
      <c r="C13" s="87">
        <v>600</v>
      </c>
    </row>
    <row r="14" ht="29" customHeight="1" spans="1:3">
      <c r="A14" s="92"/>
      <c r="B14" s="84"/>
      <c r="C14" s="91"/>
    </row>
    <row r="15" ht="29" customHeight="1" spans="1:3">
      <c r="A15" s="92"/>
      <c r="B15" s="84"/>
      <c r="C15" s="91"/>
    </row>
    <row r="16" ht="29" customHeight="1" spans="1:3">
      <c r="A16" s="92"/>
      <c r="B16" s="84"/>
      <c r="C16" s="91"/>
    </row>
    <row r="17" ht="29" customHeight="1" spans="1:3">
      <c r="A17" s="93" t="s">
        <v>201</v>
      </c>
      <c r="B17" s="94"/>
      <c r="C17" s="91">
        <f>C7</f>
        <v>2400</v>
      </c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topLeftCell="A4" workbookViewId="0">
      <selection activeCell="M11" sqref="M11"/>
    </sheetView>
  </sheetViews>
  <sheetFormatPr defaultColWidth="6.875" defaultRowHeight="11.25"/>
  <cols>
    <col min="1" max="1" width="18.125" style="71" customWidth="1"/>
    <col min="2" max="2" width="22.875" style="71" customWidth="1"/>
    <col min="3" max="11" width="9.875" style="71" customWidth="1"/>
    <col min="12" max="16384" width="6.875" style="71"/>
  </cols>
  <sheetData>
    <row r="1" ht="16.5" customHeight="1" spans="1:11">
      <c r="A1" s="53" t="s">
        <v>202</v>
      </c>
      <c r="B1" s="54"/>
      <c r="C1" s="54"/>
      <c r="D1" s="54"/>
      <c r="E1" s="54"/>
      <c r="F1" s="54"/>
      <c r="G1" s="54"/>
      <c r="H1" s="54"/>
      <c r="I1" s="54"/>
      <c r="J1" s="78"/>
      <c r="K1" s="78"/>
    </row>
    <row r="2" ht="16.5" customHeight="1" spans="1:11">
      <c r="A2" s="54"/>
      <c r="B2" s="54"/>
      <c r="C2" s="54"/>
      <c r="D2" s="54"/>
      <c r="E2" s="54"/>
      <c r="F2" s="54"/>
      <c r="G2" s="54"/>
      <c r="H2" s="54"/>
      <c r="I2" s="54"/>
      <c r="J2" s="78"/>
      <c r="K2" s="78"/>
    </row>
    <row r="3" ht="29.25" customHeight="1" spans="1:11">
      <c r="A3" s="80" t="s">
        <v>203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81"/>
      <c r="B4" s="81"/>
      <c r="C4" s="81"/>
      <c r="D4" s="81"/>
      <c r="E4" s="81"/>
      <c r="F4" s="81"/>
      <c r="G4" s="81"/>
      <c r="H4" s="81"/>
      <c r="I4" s="81"/>
      <c r="J4" s="96" t="s">
        <v>2</v>
      </c>
      <c r="K4" s="96"/>
    </row>
    <row r="5" ht="26.25" customHeight="1" spans="1:11">
      <c r="A5" s="82" t="s">
        <v>40</v>
      </c>
      <c r="B5" s="82"/>
      <c r="C5" s="82" t="s">
        <v>123</v>
      </c>
      <c r="D5" s="82"/>
      <c r="E5" s="82"/>
      <c r="F5" s="82" t="s">
        <v>124</v>
      </c>
      <c r="G5" s="82"/>
      <c r="H5" s="82"/>
      <c r="I5" s="82" t="s">
        <v>204</v>
      </c>
      <c r="J5" s="82"/>
      <c r="K5" s="82"/>
    </row>
    <row r="6" s="79" customFormat="1" ht="27.75" customHeight="1" spans="1:11">
      <c r="A6" s="82" t="s">
        <v>45</v>
      </c>
      <c r="B6" s="82" t="s">
        <v>46</v>
      </c>
      <c r="C6" s="82" t="s">
        <v>111</v>
      </c>
      <c r="D6" s="82" t="s">
        <v>114</v>
      </c>
      <c r="E6" s="82" t="s">
        <v>115</v>
      </c>
      <c r="F6" s="82" t="s">
        <v>111</v>
      </c>
      <c r="G6" s="82" t="s">
        <v>114</v>
      </c>
      <c r="H6" s="82" t="s">
        <v>115</v>
      </c>
      <c r="I6" s="82" t="s">
        <v>111</v>
      </c>
      <c r="J6" s="82" t="s">
        <v>114</v>
      </c>
      <c r="K6" s="82" t="s">
        <v>115</v>
      </c>
    </row>
    <row r="7" s="79" customFormat="1" ht="30" customHeight="1" spans="1:11">
      <c r="A7" s="83" t="s">
        <v>71</v>
      </c>
      <c r="B7" s="83" t="s">
        <v>72</v>
      </c>
      <c r="C7" s="84"/>
      <c r="D7" s="85"/>
      <c r="E7" s="85"/>
      <c r="F7" s="86">
        <f>F8+F10+F12</f>
        <v>2400</v>
      </c>
      <c r="G7" s="85"/>
      <c r="H7" s="86">
        <f>H8+H10+H12</f>
        <v>2400</v>
      </c>
      <c r="I7" s="85"/>
      <c r="J7" s="86"/>
      <c r="K7" s="86"/>
    </row>
    <row r="8" s="79" customFormat="1" ht="30" customHeight="1" spans="1:11">
      <c r="A8" s="83" t="s">
        <v>87</v>
      </c>
      <c r="B8" s="83" t="s">
        <v>88</v>
      </c>
      <c r="C8" s="84"/>
      <c r="D8" s="85"/>
      <c r="E8" s="85"/>
      <c r="F8" s="87">
        <v>1000</v>
      </c>
      <c r="G8" s="85"/>
      <c r="H8" s="87">
        <v>1000</v>
      </c>
      <c r="I8" s="85"/>
      <c r="J8" s="86"/>
      <c r="K8" s="86"/>
    </row>
    <row r="9" s="79" customFormat="1" ht="30" customHeight="1" spans="1:11">
      <c r="A9" s="83" t="s">
        <v>89</v>
      </c>
      <c r="B9" s="83" t="s">
        <v>90</v>
      </c>
      <c r="C9" s="84"/>
      <c r="D9" s="85"/>
      <c r="E9" s="85"/>
      <c r="F9" s="87">
        <v>1000</v>
      </c>
      <c r="G9" s="85"/>
      <c r="H9" s="87">
        <v>1000</v>
      </c>
      <c r="I9" s="85"/>
      <c r="J9" s="86"/>
      <c r="K9" s="86"/>
    </row>
    <row r="10" s="79" customFormat="1" ht="30" customHeight="1" spans="1:11">
      <c r="A10" s="83" t="s">
        <v>91</v>
      </c>
      <c r="B10" s="83" t="s">
        <v>92</v>
      </c>
      <c r="C10" s="84"/>
      <c r="D10" s="85"/>
      <c r="E10" s="85"/>
      <c r="F10" s="87">
        <v>800</v>
      </c>
      <c r="G10" s="85"/>
      <c r="H10" s="87">
        <v>800</v>
      </c>
      <c r="I10" s="85"/>
      <c r="J10" s="86"/>
      <c r="K10" s="86"/>
    </row>
    <row r="11" customFormat="1" ht="30" customHeight="1" spans="1:11">
      <c r="A11" s="83" t="s">
        <v>93</v>
      </c>
      <c r="B11" s="83" t="s">
        <v>94</v>
      </c>
      <c r="C11" s="88"/>
      <c r="D11" s="89"/>
      <c r="E11" s="89"/>
      <c r="F11" s="87">
        <v>800</v>
      </c>
      <c r="G11" s="89"/>
      <c r="H11" s="87">
        <v>800</v>
      </c>
      <c r="I11" s="85"/>
      <c r="J11" s="86"/>
      <c r="K11" s="86"/>
    </row>
    <row r="12" customFormat="1" ht="30" customHeight="1" spans="1:11">
      <c r="A12" s="83" t="s">
        <v>95</v>
      </c>
      <c r="B12" s="83" t="s">
        <v>96</v>
      </c>
      <c r="C12" s="90"/>
      <c r="D12" s="91"/>
      <c r="E12" s="91"/>
      <c r="F12" s="87">
        <v>600</v>
      </c>
      <c r="G12" s="91"/>
      <c r="H12" s="87">
        <v>600</v>
      </c>
      <c r="I12" s="85"/>
      <c r="J12" s="86"/>
      <c r="K12" s="86"/>
    </row>
    <row r="13" customFormat="1" ht="30" customHeight="1" spans="1:11">
      <c r="A13" s="83" t="s">
        <v>97</v>
      </c>
      <c r="B13" s="83" t="s">
        <v>98</v>
      </c>
      <c r="C13" s="84"/>
      <c r="D13" s="85"/>
      <c r="E13" s="85"/>
      <c r="F13" s="87">
        <v>600</v>
      </c>
      <c r="G13" s="85"/>
      <c r="H13" s="87">
        <v>600</v>
      </c>
      <c r="I13" s="85"/>
      <c r="J13" s="86"/>
      <c r="K13" s="86"/>
    </row>
    <row r="14" ht="30" customHeight="1" spans="1:11">
      <c r="A14" s="92"/>
      <c r="B14" s="90"/>
      <c r="C14" s="90"/>
      <c r="D14" s="91"/>
      <c r="E14" s="91"/>
      <c r="F14" s="91"/>
      <c r="G14" s="91"/>
      <c r="H14" s="91"/>
      <c r="I14" s="85"/>
      <c r="J14" s="91"/>
      <c r="K14" s="86"/>
    </row>
    <row r="15" ht="30" customHeight="1" spans="1:11">
      <c r="A15" s="92"/>
      <c r="B15" s="84"/>
      <c r="C15" s="84"/>
      <c r="D15" s="85"/>
      <c r="E15" s="85"/>
      <c r="F15" s="85"/>
      <c r="G15" s="85"/>
      <c r="H15" s="85"/>
      <c r="I15" s="85"/>
      <c r="J15" s="91"/>
      <c r="K15" s="86"/>
    </row>
    <row r="16" ht="30" customHeight="1" spans="1:11">
      <c r="A16" s="92"/>
      <c r="B16" s="84"/>
      <c r="C16" s="84"/>
      <c r="D16" s="85"/>
      <c r="E16" s="85"/>
      <c r="F16" s="85"/>
      <c r="G16" s="85"/>
      <c r="H16" s="85"/>
      <c r="I16" s="85"/>
      <c r="J16" s="91"/>
      <c r="K16" s="86"/>
    </row>
    <row r="17" ht="30" customHeight="1" spans="1:11">
      <c r="A17" s="93" t="s">
        <v>201</v>
      </c>
      <c r="B17" s="94"/>
      <c r="C17" s="84"/>
      <c r="D17" s="85"/>
      <c r="E17" s="85"/>
      <c r="F17" s="86">
        <f t="shared" ref="F17:K17" si="0">F7</f>
        <v>2400</v>
      </c>
      <c r="G17" s="86">
        <f t="shared" si="0"/>
        <v>0</v>
      </c>
      <c r="H17" s="86">
        <f t="shared" si="0"/>
        <v>2400</v>
      </c>
      <c r="I17" s="86"/>
      <c r="J17" s="86"/>
      <c r="K17" s="86"/>
    </row>
    <row r="18" spans="4:11">
      <c r="D18" s="95"/>
      <c r="E18" s="95"/>
      <c r="F18" s="95"/>
      <c r="G18" s="95"/>
      <c r="H18" s="95"/>
      <c r="I18" s="95"/>
      <c r="J18" s="95"/>
      <c r="K18" s="9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scale="9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1996-12-17T01:32:00Z</dcterms:created>
  <cp:lastPrinted>2019-03-08T08:00:00Z</cp:lastPrinted>
  <dcterms:modified xsi:type="dcterms:W3CDTF">2022-04-14T09:24:12Z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FBB99886ADC84043816C99742598DD8F</vt:lpwstr>
  </property>
</Properties>
</file>