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 activeTab="2"/>
  </bookViews>
  <sheets>
    <sheet name="表一" sheetId="3" r:id="rId1"/>
    <sheet name="表二" sheetId="1" r:id="rId2"/>
    <sheet name="表三" sheetId="4" r:id="rId3"/>
  </sheets>
  <definedNames>
    <definedName name="_xlnm.Print_Titles" localSheetId="0">表一!$2:$4</definedName>
    <definedName name="_xlnm.Print_Area" localSheetId="0">表一!$A$1:$G$37</definedName>
  </definedNames>
  <calcPr calcId="144525"/>
</workbook>
</file>

<file path=xl/sharedStrings.xml><?xml version="1.0" encoding="utf-8"?>
<sst xmlns="http://schemas.openxmlformats.org/spreadsheetml/2006/main" count="118">
  <si>
    <t>表一</t>
  </si>
  <si>
    <t>孝义市二○二二年一般公共预算支出调整（草案）</t>
  </si>
  <si>
    <t>单位：万元</t>
  </si>
  <si>
    <r>
      <rPr>
        <b/>
        <sz val="14"/>
        <rFont val="仿宋_GB2312"/>
        <charset val="134"/>
      </rPr>
      <t>项</t>
    </r>
    <r>
      <rPr>
        <b/>
        <sz val="14"/>
        <rFont val="Times New Roman"/>
        <charset val="134"/>
      </rPr>
      <t xml:space="preserve">   </t>
    </r>
    <r>
      <rPr>
        <b/>
        <sz val="14"/>
        <rFont val="仿宋_GB2312"/>
        <charset val="134"/>
      </rPr>
      <t>目</t>
    </r>
  </si>
  <si>
    <r>
      <rPr>
        <b/>
        <sz val="14"/>
        <rFont val="Times New Roman"/>
        <charset val="134"/>
      </rPr>
      <t>2022</t>
    </r>
    <r>
      <rPr>
        <b/>
        <sz val="14"/>
        <rFont val="仿宋_GB2312"/>
        <charset val="134"/>
      </rPr>
      <t>年预算数</t>
    </r>
  </si>
  <si>
    <r>
      <rPr>
        <b/>
        <sz val="14"/>
        <color rgb="FF000000"/>
        <rFont val="Times New Roman"/>
        <charset val="134"/>
      </rPr>
      <t>2022</t>
    </r>
    <r>
      <rPr>
        <b/>
        <sz val="14"/>
        <color rgb="FF000000"/>
        <rFont val="仿宋_GB2312"/>
        <charset val="134"/>
      </rPr>
      <t>年预算变动数</t>
    </r>
  </si>
  <si>
    <r>
      <rPr>
        <b/>
        <sz val="14"/>
        <color indexed="8"/>
        <rFont val="仿宋_GB2312"/>
        <charset val="134"/>
      </rPr>
      <t>项</t>
    </r>
    <r>
      <rPr>
        <b/>
        <sz val="14"/>
        <color indexed="8"/>
        <rFont val="Times New Roman"/>
        <charset val="134"/>
      </rPr>
      <t xml:space="preserve">   </t>
    </r>
    <r>
      <rPr>
        <b/>
        <sz val="14"/>
        <color indexed="8"/>
        <rFont val="仿宋_GB2312"/>
        <charset val="134"/>
      </rPr>
      <t>目</t>
    </r>
  </si>
  <si>
    <r>
      <rPr>
        <b/>
        <sz val="14"/>
        <color rgb="FF000000"/>
        <rFont val="Times New Roman"/>
        <charset val="134"/>
      </rPr>
      <t>2022</t>
    </r>
    <r>
      <rPr>
        <b/>
        <sz val="14"/>
        <color rgb="FF000000"/>
        <rFont val="仿宋_GB2312"/>
        <charset val="134"/>
      </rPr>
      <t>年预算数</t>
    </r>
  </si>
  <si>
    <r>
      <rPr>
        <b/>
        <sz val="14"/>
        <color indexed="8"/>
        <rFont val="仿宋_GB2312"/>
        <charset val="134"/>
      </rPr>
      <t>备</t>
    </r>
    <r>
      <rPr>
        <b/>
        <sz val="14"/>
        <color indexed="8"/>
        <rFont val="Times New Roman"/>
        <charset val="134"/>
      </rPr>
      <t xml:space="preserve">  </t>
    </r>
    <r>
      <rPr>
        <b/>
        <sz val="14"/>
        <color indexed="8"/>
        <rFont val="仿宋_GB2312"/>
        <charset val="134"/>
      </rPr>
      <t>注</t>
    </r>
  </si>
  <si>
    <t>一、税收收入</t>
  </si>
  <si>
    <t>一、一般公共服务支出</t>
  </si>
  <si>
    <t>1、增值税</t>
  </si>
  <si>
    <t>二、外交支出</t>
  </si>
  <si>
    <t>2、企业所得税</t>
  </si>
  <si>
    <t>三、国防支出</t>
  </si>
  <si>
    <t>3、个人所得税</t>
  </si>
  <si>
    <t>四、公共安全支出</t>
  </si>
  <si>
    <t>4、资源税</t>
  </si>
  <si>
    <t>五、教育支出</t>
  </si>
  <si>
    <t>5、城市维护建设税</t>
  </si>
  <si>
    <t>六、科学技术支出</t>
  </si>
  <si>
    <t>6、房产税</t>
  </si>
  <si>
    <t>七、文化旅游体育与传媒支出</t>
  </si>
  <si>
    <t>7、印花税</t>
  </si>
  <si>
    <t>八、社会保障和就业支出</t>
  </si>
  <si>
    <t>8、城镇土地使用税</t>
  </si>
  <si>
    <t>九、卫生健康支出</t>
  </si>
  <si>
    <t>9、土地增值税</t>
  </si>
  <si>
    <t>十、节能环保支出</t>
  </si>
  <si>
    <t>10、车船税</t>
  </si>
  <si>
    <t>十一、城乡社区支出</t>
  </si>
  <si>
    <t>11、耕地占用税</t>
  </si>
  <si>
    <t xml:space="preserve">十二、农林水支出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</si>
  <si>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12、契税</t>
  </si>
  <si>
    <t>十三、交通运输支出</t>
  </si>
  <si>
    <t>13、环境保护税</t>
  </si>
  <si>
    <t>十四、资源勘探工业信息等支出</t>
  </si>
  <si>
    <t>14、其他税收收入</t>
  </si>
  <si>
    <t>十五、商业服务业等支出</t>
  </si>
  <si>
    <t>二、非税收入</t>
  </si>
  <si>
    <t>十六、金融支出</t>
  </si>
  <si>
    <t>1、专项收入</t>
  </si>
  <si>
    <t>十七、援助其他地区支出</t>
  </si>
  <si>
    <t>2、行政事业性收费收入</t>
  </si>
  <si>
    <t>十八、自然资源海洋气象等支出</t>
  </si>
  <si>
    <t>3、罚没收入</t>
  </si>
  <si>
    <t>十九、住房保障支出</t>
  </si>
  <si>
    <t>4、国有资源（资产）有偿使用收入</t>
  </si>
  <si>
    <t>二十、粮油物资储备支出</t>
  </si>
  <si>
    <t>5、捐赠收入</t>
  </si>
  <si>
    <t>二十一、灾害防治及应急管理支出</t>
  </si>
  <si>
    <t>6、政府住房基金收入</t>
  </si>
  <si>
    <t>二十二、预备费</t>
  </si>
  <si>
    <t>7、其他收入</t>
  </si>
  <si>
    <t>二十三、其他支出</t>
  </si>
  <si>
    <t>一般公共预算收入合计</t>
  </si>
  <si>
    <t>二十四、债务付息支出</t>
  </si>
  <si>
    <t>三、转移性收入</t>
  </si>
  <si>
    <t>二十五、债务发行费用支出</t>
  </si>
  <si>
    <t>1、返还性收入</t>
  </si>
  <si>
    <t>一般公共预算支出合计</t>
  </si>
  <si>
    <t>2、一般性转移支付收入</t>
  </si>
  <si>
    <t>体制上解</t>
  </si>
  <si>
    <t>3、专项转移支付收入</t>
  </si>
  <si>
    <t>专项上解支出</t>
  </si>
  <si>
    <t>4、地方政府一般债券转贷收入</t>
  </si>
  <si>
    <t>地方政府一般债务还本支出</t>
  </si>
  <si>
    <t>5、动用预算稳定调节基金</t>
  </si>
  <si>
    <t>6、上年结余收入</t>
  </si>
  <si>
    <t>7、调入其他资金</t>
  </si>
  <si>
    <t>一般公共预算收入总计</t>
  </si>
  <si>
    <t>一般公共预算支出总计</t>
  </si>
  <si>
    <t>表二</t>
  </si>
  <si>
    <t>孝义市二○二二年政府性基金预算调整（草案）</t>
  </si>
  <si>
    <t>收入项目</t>
  </si>
  <si>
    <r>
      <rPr>
        <b/>
        <sz val="14"/>
        <rFont val="Times New Roman"/>
        <charset val="134"/>
      </rPr>
      <t>2022</t>
    </r>
    <r>
      <rPr>
        <b/>
        <sz val="14"/>
        <rFont val="仿宋_GB2312"/>
        <charset val="134"/>
      </rPr>
      <t>年调整变动数</t>
    </r>
  </si>
  <si>
    <t>支出项目</t>
  </si>
  <si>
    <t>一、国有土地使用权出收入</t>
  </si>
  <si>
    <t>一、文化旅游体育与传媒支出</t>
  </si>
  <si>
    <t>二、城市基础设施配套费收入</t>
  </si>
  <si>
    <t>二、社会保障和就业支出</t>
  </si>
  <si>
    <t>三、国有土地收益基金收入</t>
  </si>
  <si>
    <t>三、城乡社区支出</t>
  </si>
  <si>
    <t>四、农业土地开发资金收入</t>
  </si>
  <si>
    <t>四、农林水支出</t>
  </si>
  <si>
    <t>五、污水处理费收入</t>
  </si>
  <si>
    <t>五、其他支出</t>
  </si>
  <si>
    <t>六、其他政府性基金收入</t>
  </si>
  <si>
    <t>六、债务付息支出</t>
  </si>
  <si>
    <t>政府性基金预算收入合计</t>
  </si>
  <si>
    <t>七、债务发行费用支出</t>
  </si>
  <si>
    <t xml:space="preserve">  地方政府专项债券转贷收入</t>
  </si>
  <si>
    <t>基金预算支出合计</t>
  </si>
  <si>
    <t xml:space="preserve">  上年结余收入</t>
  </si>
  <si>
    <t xml:space="preserve">  专项转移支付收入</t>
  </si>
  <si>
    <t>八、债务还本支出</t>
  </si>
  <si>
    <t>政府性基金预算收入总计</t>
  </si>
  <si>
    <t>基金预算支出总计</t>
  </si>
  <si>
    <t>表三</t>
  </si>
  <si>
    <t>孝义市二○二二年国有资本经营预算调整（草案）</t>
  </si>
  <si>
    <t>2022年预算数</t>
  </si>
  <si>
    <t>2022年预算变动数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</si>
  <si>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</si>
  <si>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</si>
  <si>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</si>
  <si>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</si>
  <si>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</si>
  <si>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</si>
  <si>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</si>
  <si>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</si>
  <si>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</si>
  <si>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</si>
  <si>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国有资本经营预算收入合计</t>
  </si>
  <si>
    <t>国有资本经营预算支出合计</t>
  </si>
  <si>
    <t>转移性收入</t>
  </si>
  <si>
    <t>转移性支出</t>
  </si>
  <si>
    <t>国有资本经营预算收入总计</t>
  </si>
  <si>
    <t>国有资本经营预算支出总计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</si>
</sst>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_);[Red]\(#,##0\)"/>
    <numFmt numFmtId="177" formatCode="#,##0_ "/>
  </numFmts>
  <fonts count="4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3"/>
      <name val="宋体"/>
      <charset val="134"/>
    </font>
    <font>
      <sz val="14"/>
      <name val="宋体"/>
      <charset val="134"/>
      <scheme val="minor"/>
    </font>
    <font>
      <sz val="23"/>
      <name val="方正小标宋简体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12"/>
      <name val="宋体"/>
      <charset val="134"/>
    </font>
    <font>
      <sz val="24"/>
      <name val="方正小标宋简体"/>
      <charset val="134"/>
    </font>
    <font>
      <sz val="12"/>
      <name val="Times New Roman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b/>
      <sz val="14"/>
      <name val="Times New Roman"/>
      <charset val="134"/>
    </font>
    <font>
      <sz val="14"/>
      <color indexed="8"/>
      <name val="仿宋"/>
      <charset val="134"/>
    </font>
    <font>
      <sz val="14"/>
      <color rgb="FF000000"/>
      <name val="仿宋"/>
      <charset val="134"/>
    </font>
    <font>
      <sz val="14"/>
      <color theme="1"/>
      <name val="宋体"/>
      <charset val="134"/>
      <scheme val="minor"/>
    </font>
    <font>
      <sz val="12"/>
      <color indexed="8"/>
      <name val="宋体"/>
      <charset val="134"/>
    </font>
    <font>
      <sz val="28"/>
      <color indexed="8"/>
      <name val="方正小标宋简体"/>
      <charset val="134"/>
    </font>
    <font>
      <sz val="11"/>
      <color indexed="8"/>
      <name val="宋体"/>
      <charset val="134"/>
    </font>
    <font>
      <sz val="14"/>
      <color indexed="8"/>
      <name val="仿宋_GB2312"/>
      <charset val="134"/>
    </font>
    <font>
      <sz val="12"/>
      <color theme="1"/>
      <name val="仿宋_GB2312"/>
      <charset val="134"/>
    </font>
    <font>
      <b/>
      <sz val="14"/>
      <color rgb="FF000000"/>
      <name val="Times New Roman"/>
      <charset val="134"/>
    </font>
    <font>
      <b/>
      <sz val="14"/>
      <color indexed="8"/>
      <name val="仿宋_GB2312"/>
      <charset val="134"/>
    </font>
    <font>
      <sz val="12"/>
      <color indexed="8"/>
      <name val="Times New Roman"/>
      <charset val="134"/>
    </font>
    <font>
      <b/>
      <sz val="14"/>
      <color indexed="8"/>
      <name val="仿宋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000000"/>
      <name val="仿宋_GB2312"/>
      <charset val="134"/>
    </font>
    <font>
      <b/>
      <sz val="14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40" fillId="14" borderId="8" applyNumberFormat="0" applyAlignment="0" applyProtection="0">
      <alignment vertical="center"/>
    </xf>
    <xf numFmtId="0" fontId="41" fillId="14" borderId="6" applyNumberFormat="0" applyAlignment="0" applyProtection="0">
      <alignment vertical="center"/>
    </xf>
    <xf numFmtId="0" fontId="42" fillId="15" borderId="9" applyNumberFormat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8" fillId="0" borderId="0"/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13" fillId="0" borderId="2" xfId="0" applyNumberFormat="1" applyFont="1" applyFill="1" applyBorder="1" applyAlignment="1">
      <alignment vertical="center" wrapText="1"/>
    </xf>
    <xf numFmtId="49" fontId="14" fillId="0" borderId="2" xfId="49" applyNumberFormat="1" applyFont="1" applyFill="1" applyBorder="1" applyAlignment="1" applyProtection="1">
      <alignment horizontal="left" vertical="center"/>
    </xf>
    <xf numFmtId="3" fontId="13" fillId="0" borderId="2" xfId="0" applyNumberFormat="1" applyFont="1" applyFill="1" applyBorder="1" applyAlignment="1">
      <alignment vertical="center"/>
    </xf>
    <xf numFmtId="49" fontId="5" fillId="0" borderId="2" xfId="49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Border="1" applyAlignment="1">
      <alignment vertical="center"/>
    </xf>
    <xf numFmtId="3" fontId="17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wrapText="1"/>
    </xf>
    <xf numFmtId="0" fontId="20" fillId="0" borderId="0" xfId="0" applyFont="1" applyAlignment="1">
      <alignment horizontal="right"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right" vertical="center"/>
    </xf>
    <xf numFmtId="1" fontId="13" fillId="0" borderId="2" xfId="0" applyNumberFormat="1" applyFont="1" applyFill="1" applyBorder="1" applyAlignment="1">
      <alignment horizontal="left" vertical="center" wrapText="1"/>
    </xf>
    <xf numFmtId="176" fontId="1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 wrapText="1"/>
    </xf>
    <xf numFmtId="1" fontId="14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Font="1" applyFill="1" applyBorder="1" applyAlignment="1" applyProtection="1">
      <alignment horizontal="left" vertical="center" wrapText="1"/>
      <protection locked="0"/>
    </xf>
    <xf numFmtId="176" fontId="13" fillId="0" borderId="2" xfId="0" applyNumberFormat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left" vertical="center"/>
    </xf>
    <xf numFmtId="177" fontId="5" fillId="0" borderId="2" xfId="0" applyNumberFormat="1" applyFont="1" applyFill="1" applyBorder="1" applyAlignment="1">
      <alignment vertical="center"/>
    </xf>
    <xf numFmtId="1" fontId="24" fillId="0" borderId="2" xfId="0" applyNumberFormat="1" applyFont="1" applyFill="1" applyBorder="1" applyAlignment="1">
      <alignment horizontal="left" vertical="center" wrapText="1"/>
    </xf>
    <xf numFmtId="3" fontId="24" fillId="0" borderId="2" xfId="0" applyNumberFormat="1" applyFont="1" applyFill="1" applyBorder="1" applyAlignment="1">
      <alignment vertical="center" wrapText="1"/>
    </xf>
    <xf numFmtId="3" fontId="14" fillId="0" borderId="2" xfId="0" applyNumberFormat="1" applyFont="1" applyFill="1" applyBorder="1" applyAlignment="1">
      <alignment vertical="center"/>
    </xf>
    <xf numFmtId="3" fontId="25" fillId="0" borderId="0" xfId="0" applyNumberFormat="1" applyFont="1" applyFill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3" fontId="24" fillId="0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left" vertical="center"/>
    </xf>
    <xf numFmtId="3" fontId="16" fillId="0" borderId="3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10" fontId="0" fillId="0" borderId="0" xfId="0" applyNumberForma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预算07年预算支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9"/>
  <sheetViews>
    <sheetView zoomScale="66" zoomScaleNormal="66" topLeftCell="A19" workbookViewId="0">
      <selection activeCell="H1" sqref="H$1:P$1048576"/>
    </sheetView>
  </sheetViews>
  <sheetFormatPr defaultColWidth="9" defaultRowHeight="15.6"/>
  <cols>
    <col min="1" max="1" width="45.6296296296296" customWidth="1"/>
    <col min="2" max="3" width="38.6296296296296" style="30" customWidth="1"/>
    <col min="4" max="4" width="45.6296296296296" style="30" customWidth="1"/>
    <col min="5" max="6" width="38.6296296296296" style="30" customWidth="1"/>
    <col min="7" max="9" width="16.25" customWidth="1"/>
    <col min="10" max="10" width="11.5925925925926" customWidth="1"/>
    <col min="12" max="13" width="12.8518518518519" customWidth="1"/>
    <col min="14" max="14" width="13.1666666666667" customWidth="1"/>
    <col min="15" max="15" width="16.1851851851852" customWidth="1"/>
  </cols>
  <sheetData>
    <row r="1" ht="23" customHeight="1" spans="1:1">
      <c r="A1" s="29" t="s">
        <v>0</v>
      </c>
    </row>
    <row r="2" ht="55" customHeight="1" spans="1:9">
      <c r="A2" s="31" t="s">
        <v>1</v>
      </c>
      <c r="B2" s="31"/>
      <c r="C2" s="31"/>
      <c r="D2" s="31"/>
      <c r="E2" s="31"/>
      <c r="F2" s="31"/>
      <c r="G2" s="31"/>
      <c r="H2" s="31"/>
      <c r="I2" s="31"/>
    </row>
    <row r="3" ht="17.4" spans="2:9">
      <c r="B3" s="32"/>
      <c r="C3" s="32"/>
      <c r="D3" s="33"/>
      <c r="E3" s="33"/>
      <c r="F3" s="34"/>
      <c r="G3" s="35" t="s">
        <v>2</v>
      </c>
      <c r="H3" s="35"/>
      <c r="I3" s="35"/>
    </row>
    <row r="4" s="29" customFormat="1" ht="33" customHeight="1" spans="1:9">
      <c r="A4" s="17" t="s">
        <v>3</v>
      </c>
      <c r="B4" s="18" t="s">
        <v>4</v>
      </c>
      <c r="C4" s="36" t="s">
        <v>5</v>
      </c>
      <c r="D4" s="37" t="s">
        <v>6</v>
      </c>
      <c r="E4" s="36" t="s">
        <v>7</v>
      </c>
      <c r="F4" s="36" t="s">
        <v>5</v>
      </c>
      <c r="G4" s="37" t="s">
        <v>8</v>
      </c>
      <c r="H4" s="38"/>
      <c r="I4" s="38"/>
    </row>
    <row r="5" ht="24" customHeight="1" spans="1:15">
      <c r="A5" s="9" t="s">
        <v>9</v>
      </c>
      <c r="B5" s="39">
        <f>SUM(B6:B18)</f>
        <v>262000</v>
      </c>
      <c r="C5" s="39">
        <f>SUM(C6:C18)</f>
        <v>361000</v>
      </c>
      <c r="D5" s="40" t="s">
        <v>10</v>
      </c>
      <c r="E5" s="41">
        <v>42491</v>
      </c>
      <c r="F5" s="41">
        <v>44717</v>
      </c>
      <c r="G5" s="42"/>
      <c r="H5" s="43"/>
      <c r="I5" s="43"/>
      <c r="J5"/>
      <c r="K5"/>
      <c r="L5"/>
      <c r="M5"/>
      <c r="N5"/>
      <c r="O5" s="62"/>
    </row>
    <row r="6" ht="24" customHeight="1" spans="1:15">
      <c r="A6" s="9" t="s">
        <v>11</v>
      </c>
      <c r="B6" s="9">
        <v>119000</v>
      </c>
      <c r="C6" s="9">
        <v>144008</v>
      </c>
      <c r="D6" s="40" t="s">
        <v>12</v>
      </c>
      <c r="E6" s="41"/>
      <c r="F6" s="41"/>
      <c r="G6" s="42"/>
      <c r="H6" s="43"/>
      <c r="I6" s="43"/>
      <c r="O6" s="62"/>
    </row>
    <row r="7" ht="24" customHeight="1" spans="1:15">
      <c r="A7" s="9" t="s">
        <v>13</v>
      </c>
      <c r="B7" s="9">
        <v>35000</v>
      </c>
      <c r="C7" s="9">
        <v>58117</v>
      </c>
      <c r="D7" s="40" t="s">
        <v>14</v>
      </c>
      <c r="E7" s="41">
        <v>423</v>
      </c>
      <c r="F7" s="41">
        <v>423</v>
      </c>
      <c r="G7" s="42"/>
      <c r="H7" s="43"/>
      <c r="I7" s="43"/>
      <c r="O7" s="62"/>
    </row>
    <row r="8" ht="24" customHeight="1" spans="1:15">
      <c r="A8" s="9" t="s">
        <v>15</v>
      </c>
      <c r="B8" s="9">
        <v>3350</v>
      </c>
      <c r="C8" s="9">
        <v>3498</v>
      </c>
      <c r="D8" s="44" t="s">
        <v>16</v>
      </c>
      <c r="E8" s="41">
        <v>17234</v>
      </c>
      <c r="F8" s="41">
        <v>19505</v>
      </c>
      <c r="G8" s="42"/>
      <c r="H8" s="43"/>
      <c r="I8" s="43"/>
      <c r="J8"/>
      <c r="K8"/>
      <c r="L8"/>
      <c r="M8"/>
      <c r="N8"/>
      <c r="O8" s="62"/>
    </row>
    <row r="9" ht="24" customHeight="1" spans="1:15">
      <c r="A9" s="9" t="s">
        <v>17</v>
      </c>
      <c r="B9" s="9">
        <v>42350</v>
      </c>
      <c r="C9" s="9">
        <v>84467</v>
      </c>
      <c r="D9" s="40" t="s">
        <v>18</v>
      </c>
      <c r="E9" s="41">
        <v>84882</v>
      </c>
      <c r="F9" s="41">
        <v>103827</v>
      </c>
      <c r="G9" s="42"/>
      <c r="H9" s="43"/>
      <c r="I9" s="43"/>
      <c r="J9"/>
      <c r="K9"/>
      <c r="L9"/>
      <c r="M9"/>
      <c r="N9"/>
      <c r="O9" s="62"/>
    </row>
    <row r="10" ht="24" customHeight="1" spans="1:15">
      <c r="A10" s="9" t="s">
        <v>19</v>
      </c>
      <c r="B10" s="9">
        <v>16000</v>
      </c>
      <c r="C10" s="9">
        <v>19426</v>
      </c>
      <c r="D10" s="44" t="s">
        <v>20</v>
      </c>
      <c r="E10" s="41">
        <v>660</v>
      </c>
      <c r="F10" s="41">
        <v>644</v>
      </c>
      <c r="G10" s="42"/>
      <c r="H10" s="43"/>
      <c r="I10" s="43"/>
      <c r="J10"/>
      <c r="K10"/>
      <c r="L10"/>
      <c r="M10"/>
      <c r="O10" s="62"/>
    </row>
    <row r="11" ht="24" customHeight="1" spans="1:15">
      <c r="A11" s="9" t="s">
        <v>21</v>
      </c>
      <c r="B11" s="9">
        <v>6000</v>
      </c>
      <c r="C11" s="9">
        <v>6518</v>
      </c>
      <c r="D11" s="40" t="s">
        <v>22</v>
      </c>
      <c r="E11" s="41">
        <v>5914</v>
      </c>
      <c r="F11" s="41">
        <v>5989</v>
      </c>
      <c r="G11" s="42"/>
      <c r="H11" s="43"/>
      <c r="I11" s="43"/>
      <c r="O11" s="62"/>
    </row>
    <row r="12" ht="24" customHeight="1" spans="1:15">
      <c r="A12" s="9" t="s">
        <v>23</v>
      </c>
      <c r="B12" s="9">
        <v>13000</v>
      </c>
      <c r="C12" s="9">
        <v>12099</v>
      </c>
      <c r="D12" s="40" t="s">
        <v>24</v>
      </c>
      <c r="E12" s="41">
        <v>64885</v>
      </c>
      <c r="F12" s="41">
        <v>69704</v>
      </c>
      <c r="G12" s="42"/>
      <c r="H12" s="43"/>
      <c r="I12" s="43"/>
      <c r="O12" s="62"/>
    </row>
    <row r="13" ht="24" customHeight="1" spans="1:15">
      <c r="A13" s="9" t="s">
        <v>25</v>
      </c>
      <c r="B13" s="9">
        <v>14000</v>
      </c>
      <c r="C13" s="9">
        <v>11217</v>
      </c>
      <c r="D13" s="40" t="s">
        <v>26</v>
      </c>
      <c r="E13" s="41">
        <v>29657</v>
      </c>
      <c r="F13" s="41">
        <v>39736</v>
      </c>
      <c r="G13" s="42"/>
      <c r="H13" s="43"/>
      <c r="I13" s="43"/>
      <c r="J13"/>
      <c r="K13"/>
      <c r="L13"/>
      <c r="M13"/>
      <c r="N13"/>
      <c r="O13" s="62"/>
    </row>
    <row r="14" ht="24" customHeight="1" spans="1:15">
      <c r="A14" s="9" t="s">
        <v>27</v>
      </c>
      <c r="B14" s="9">
        <v>4000</v>
      </c>
      <c r="C14" s="9">
        <v>4510</v>
      </c>
      <c r="D14" s="45" t="s">
        <v>28</v>
      </c>
      <c r="E14" s="41">
        <v>12312</v>
      </c>
      <c r="F14" s="41">
        <v>27226</v>
      </c>
      <c r="G14" s="42"/>
      <c r="H14" s="43"/>
      <c r="I14" s="43"/>
      <c r="J14"/>
      <c r="O14" s="62"/>
    </row>
    <row r="15" ht="24" customHeight="1" spans="1:15">
      <c r="A15" s="9" t="s">
        <v>29</v>
      </c>
      <c r="B15" s="19">
        <v>2800</v>
      </c>
      <c r="C15" s="19">
        <v>2353</v>
      </c>
      <c r="D15" s="40" t="s">
        <v>30</v>
      </c>
      <c r="E15" s="41">
        <v>46173</v>
      </c>
      <c r="F15" s="41">
        <v>117864</v>
      </c>
      <c r="G15" s="42"/>
      <c r="H15" s="43"/>
      <c r="I15" s="43"/>
      <c r="J15"/>
      <c r="O15" s="62"/>
    </row>
    <row r="16" ht="24" customHeight="1" spans="1:15">
      <c r="A16" s="9" t="s">
        <v>31</v>
      </c>
      <c r="B16" s="19">
        <v>100</v>
      </c>
      <c r="C16" s="19">
        <v>6347</v>
      </c>
      <c r="D16" s="40" t="s">
        <v>32</v>
      </c>
      <c r="E16" s="41">
        <v>32616</v>
      </c>
      <c r="F16" s="41">
        <v>40513</v>
      </c>
      <c r="G16" s="42"/>
      <c r="H16" s="43"/>
      <c r="I16" s="43"/>
      <c r="J16"/>
      <c r="K16"/>
      <c r="L16"/>
      <c r="M16"/>
      <c r="N16"/>
      <c r="O16" s="62"/>
    </row>
    <row r="17" ht="24" customHeight="1" spans="1:9">
      <c r="A17" s="9" t="s">
        <v>33</v>
      </c>
      <c r="B17" s="19">
        <v>5000</v>
      </c>
      <c r="C17" s="19">
        <v>6855</v>
      </c>
      <c r="D17" s="40" t="s">
        <v>34</v>
      </c>
      <c r="E17" s="41">
        <v>6909</v>
      </c>
      <c r="F17" s="41">
        <v>8906</v>
      </c>
      <c r="G17" s="42"/>
      <c r="H17" s="43"/>
      <c r="I17" s="43"/>
    </row>
    <row r="18" ht="24" customHeight="1" spans="1:9">
      <c r="A18" s="9" t="s">
        <v>35</v>
      </c>
      <c r="B18" s="19">
        <v>1400</v>
      </c>
      <c r="C18" s="19">
        <v>1585</v>
      </c>
      <c r="D18" s="40" t="s">
        <v>36</v>
      </c>
      <c r="E18" s="41">
        <v>1702</v>
      </c>
      <c r="F18" s="41">
        <v>1981</v>
      </c>
      <c r="G18" s="42"/>
      <c r="H18" s="43"/>
      <c r="I18" s="43"/>
    </row>
    <row r="19" ht="24" customHeight="1" spans="1:9">
      <c r="A19" s="9" t="s">
        <v>37</v>
      </c>
      <c r="B19" s="19"/>
      <c r="C19" s="19"/>
      <c r="D19" s="40" t="s">
        <v>38</v>
      </c>
      <c r="E19" s="41">
        <v>266</v>
      </c>
      <c r="F19" s="41">
        <v>1549</v>
      </c>
      <c r="G19" s="42"/>
      <c r="H19" s="43"/>
      <c r="I19" s="43"/>
    </row>
    <row r="20" ht="24" customHeight="1" spans="1:9">
      <c r="A20" s="9" t="s">
        <v>39</v>
      </c>
      <c r="B20" s="25">
        <f>SUM(B21:B27)</f>
        <v>75000</v>
      </c>
      <c r="C20" s="25">
        <f>SUM(C21:C27)</f>
        <v>69000</v>
      </c>
      <c r="D20" s="40" t="s">
        <v>40</v>
      </c>
      <c r="E20" s="41">
        <v>300</v>
      </c>
      <c r="F20" s="41">
        <v>2000</v>
      </c>
      <c r="G20" s="42"/>
      <c r="H20" s="43"/>
      <c r="I20" s="43"/>
    </row>
    <row r="21" ht="24" customHeight="1" spans="1:9">
      <c r="A21" s="9" t="s">
        <v>41</v>
      </c>
      <c r="B21" s="19">
        <v>21450</v>
      </c>
      <c r="C21" s="19">
        <v>24274</v>
      </c>
      <c r="D21" s="40" t="s">
        <v>42</v>
      </c>
      <c r="E21" s="41"/>
      <c r="F21" s="41"/>
      <c r="G21" s="42"/>
      <c r="H21" s="43"/>
      <c r="I21" s="43"/>
    </row>
    <row r="22" ht="24" customHeight="1" spans="1:9">
      <c r="A22" s="9" t="s">
        <v>43</v>
      </c>
      <c r="B22" s="19">
        <v>5000</v>
      </c>
      <c r="C22" s="19">
        <v>6543</v>
      </c>
      <c r="D22" s="45" t="s">
        <v>44</v>
      </c>
      <c r="E22" s="41">
        <v>6359</v>
      </c>
      <c r="F22" s="41">
        <v>11168</v>
      </c>
      <c r="G22" s="42"/>
      <c r="H22" s="43"/>
      <c r="I22" s="43"/>
    </row>
    <row r="23" ht="24" customHeight="1" spans="1:9">
      <c r="A23" s="9" t="s">
        <v>45</v>
      </c>
      <c r="B23" s="19">
        <v>15920</v>
      </c>
      <c r="C23" s="19">
        <v>9792</v>
      </c>
      <c r="D23" s="40" t="s">
        <v>46</v>
      </c>
      <c r="E23" s="41">
        <v>32570</v>
      </c>
      <c r="F23" s="41">
        <v>25927</v>
      </c>
      <c r="G23" s="42"/>
      <c r="H23" s="43"/>
      <c r="I23" s="43"/>
    </row>
    <row r="24" ht="24" customHeight="1" spans="1:9">
      <c r="A24" s="9" t="s">
        <v>47</v>
      </c>
      <c r="B24" s="19">
        <v>30000</v>
      </c>
      <c r="C24" s="19">
        <v>22476</v>
      </c>
      <c r="D24" s="46" t="s">
        <v>48</v>
      </c>
      <c r="E24" s="41">
        <v>15</v>
      </c>
      <c r="F24" s="41">
        <v>15</v>
      </c>
      <c r="G24" s="42"/>
      <c r="H24" s="43"/>
      <c r="I24" s="43"/>
    </row>
    <row r="25" ht="24" customHeight="1" spans="1:9">
      <c r="A25" s="9" t="s">
        <v>49</v>
      </c>
      <c r="B25" s="19">
        <v>337</v>
      </c>
      <c r="C25" s="19">
        <v>2415</v>
      </c>
      <c r="D25" s="47" t="s">
        <v>50</v>
      </c>
      <c r="E25" s="48">
        <v>16776</v>
      </c>
      <c r="F25" s="41">
        <v>16183</v>
      </c>
      <c r="G25" s="42"/>
      <c r="H25" s="43"/>
      <c r="I25" s="43"/>
    </row>
    <row r="26" ht="24" customHeight="1" spans="1:9">
      <c r="A26" s="9" t="s">
        <v>51</v>
      </c>
      <c r="B26" s="19">
        <v>1883</v>
      </c>
      <c r="C26" s="19">
        <v>1514</v>
      </c>
      <c r="D26" s="45" t="s">
        <v>52</v>
      </c>
      <c r="E26" s="21">
        <v>4000</v>
      </c>
      <c r="F26" s="41">
        <v>4000</v>
      </c>
      <c r="G26" s="42"/>
      <c r="H26" s="43"/>
      <c r="I26" s="43"/>
    </row>
    <row r="27" ht="24" customHeight="1" spans="1:9">
      <c r="A27" s="9" t="s">
        <v>53</v>
      </c>
      <c r="B27" s="19">
        <v>410</v>
      </c>
      <c r="C27" s="19">
        <v>1986</v>
      </c>
      <c r="D27" s="40" t="s">
        <v>54</v>
      </c>
      <c r="E27" s="21">
        <v>17134</v>
      </c>
      <c r="F27" s="41">
        <v>17134</v>
      </c>
      <c r="G27" s="42"/>
      <c r="H27" s="43"/>
      <c r="I27" s="43"/>
    </row>
    <row r="28" ht="24" customHeight="1" spans="1:9">
      <c r="A28" s="49" t="s">
        <v>55</v>
      </c>
      <c r="B28" s="25">
        <f>B5+B20</f>
        <v>337000</v>
      </c>
      <c r="C28" s="25">
        <f>C5+C20</f>
        <v>430000</v>
      </c>
      <c r="D28" s="47" t="s">
        <v>56</v>
      </c>
      <c r="E28" s="21">
        <v>15274</v>
      </c>
      <c r="F28" s="41">
        <v>15274</v>
      </c>
      <c r="G28" s="42"/>
      <c r="H28" s="43"/>
      <c r="I28" s="43"/>
    </row>
    <row r="29" ht="24" customHeight="1" spans="1:9">
      <c r="A29" s="50" t="s">
        <v>57</v>
      </c>
      <c r="B29" s="19">
        <f>SUM(B30:B36)</f>
        <v>158529</v>
      </c>
      <c r="C29" s="19">
        <f>SUM(C30:C36)</f>
        <v>259262</v>
      </c>
      <c r="D29" s="47" t="s">
        <v>58</v>
      </c>
      <c r="E29" s="21"/>
      <c r="F29" s="41"/>
      <c r="G29" s="42"/>
      <c r="H29" s="43"/>
      <c r="I29" s="43"/>
    </row>
    <row r="30" ht="24" customHeight="1" spans="1:9">
      <c r="A30" s="23" t="s">
        <v>59</v>
      </c>
      <c r="B30" s="51">
        <v>-13929</v>
      </c>
      <c r="C30" s="51">
        <v>-13929</v>
      </c>
      <c r="D30" s="52" t="s">
        <v>60</v>
      </c>
      <c r="E30" s="53">
        <f>E27+E26+E24+E23+E22+E21+E20+E19+E17+E16+E14+E13+E12+E11+E10+E9+E8+E7+E6+E5+E15+E18+E25+E28+E29</f>
        <v>438552</v>
      </c>
      <c r="F30" s="53">
        <f>SUM(F5:F29)</f>
        <v>574285</v>
      </c>
      <c r="G30" s="42"/>
      <c r="H30" s="43"/>
      <c r="I30" s="43"/>
    </row>
    <row r="31" ht="24" customHeight="1" spans="1:9">
      <c r="A31" s="23" t="s">
        <v>61</v>
      </c>
      <c r="B31" s="19">
        <v>95784</v>
      </c>
      <c r="C31" s="19">
        <v>158497</v>
      </c>
      <c r="D31" s="50" t="s">
        <v>62</v>
      </c>
      <c r="E31" s="41">
        <v>44253</v>
      </c>
      <c r="F31" s="41">
        <v>44253</v>
      </c>
      <c r="G31" s="42"/>
      <c r="H31" s="43"/>
      <c r="I31" s="43"/>
    </row>
    <row r="32" ht="24" customHeight="1" spans="1:9">
      <c r="A32" s="23" t="s">
        <v>63</v>
      </c>
      <c r="B32" s="19">
        <v>5908</v>
      </c>
      <c r="C32" s="19">
        <v>34928</v>
      </c>
      <c r="D32" s="50" t="s">
        <v>64</v>
      </c>
      <c r="E32" s="41">
        <v>12263</v>
      </c>
      <c r="F32" s="41">
        <v>22263</v>
      </c>
      <c r="G32" s="42"/>
      <c r="H32" s="43"/>
      <c r="I32" s="43"/>
    </row>
    <row r="33" ht="24" customHeight="1" spans="1:9">
      <c r="A33" s="23" t="s">
        <v>65</v>
      </c>
      <c r="B33" s="19"/>
      <c r="C33" s="19">
        <v>9000</v>
      </c>
      <c r="D33" s="50" t="s">
        <v>66</v>
      </c>
      <c r="E33" s="41">
        <v>461</v>
      </c>
      <c r="F33" s="41">
        <v>461</v>
      </c>
      <c r="G33" s="42"/>
      <c r="H33" s="43"/>
      <c r="I33" s="43"/>
    </row>
    <row r="34" ht="24" customHeight="1" spans="1:9">
      <c r="A34" s="54" t="s">
        <v>67</v>
      </c>
      <c r="B34" s="19">
        <v>21151</v>
      </c>
      <c r="C34" s="19">
        <v>21151</v>
      </c>
      <c r="D34" s="50"/>
      <c r="E34" s="53"/>
      <c r="F34" s="53"/>
      <c r="G34" s="42"/>
      <c r="H34" s="43"/>
      <c r="I34" s="43"/>
    </row>
    <row r="35" ht="24" customHeight="1" spans="1:9">
      <c r="A35" s="54" t="s">
        <v>68</v>
      </c>
      <c r="B35" s="23">
        <v>49615</v>
      </c>
      <c r="C35" s="23">
        <v>49615</v>
      </c>
      <c r="D35" s="23"/>
      <c r="E35" s="23"/>
      <c r="F35" s="23"/>
      <c r="G35" s="23"/>
      <c r="H35" s="55"/>
      <c r="I35" s="55"/>
    </row>
    <row r="36" ht="24" customHeight="1" spans="1:9">
      <c r="A36" s="54" t="s">
        <v>69</v>
      </c>
      <c r="B36" s="51"/>
      <c r="C36" s="56"/>
      <c r="D36" s="50"/>
      <c r="E36" s="53"/>
      <c r="F36" s="53"/>
      <c r="G36" s="42"/>
      <c r="H36" s="43"/>
      <c r="I36" s="43"/>
    </row>
    <row r="37" ht="24" customHeight="1" spans="1:9">
      <c r="A37" s="57" t="s">
        <v>70</v>
      </c>
      <c r="B37" s="25">
        <f>B28+B29</f>
        <v>495529</v>
      </c>
      <c r="C37" s="25">
        <f>C28+C29</f>
        <v>689262</v>
      </c>
      <c r="D37" s="58" t="s">
        <v>71</v>
      </c>
      <c r="E37" s="53">
        <f>E30+E31+E32+E33</f>
        <v>495529</v>
      </c>
      <c r="F37" s="53">
        <f>F30+F31+F32+F33</f>
        <v>641262</v>
      </c>
      <c r="G37" s="42"/>
      <c r="H37" s="43"/>
      <c r="I37" s="43"/>
    </row>
    <row r="38" spans="4:9">
      <c r="D38" s="59"/>
      <c r="E38" s="59"/>
      <c r="F38" s="59"/>
      <c r="G38" s="59"/>
      <c r="H38" s="60"/>
      <c r="I38" s="60"/>
    </row>
    <row r="39" spans="7:9">
      <c r="G39" s="30"/>
      <c r="H39" s="61"/>
      <c r="I39" s="61"/>
    </row>
  </sheetData>
  <mergeCells count="2">
    <mergeCell ref="A2:G2"/>
    <mergeCell ref="D38:G38"/>
  </mergeCells>
  <printOptions horizontalCentered="1" verticalCentered="1"/>
  <pageMargins left="0.55" right="0.55" top="1" bottom="0.786805555555556" header="0.5" footer="0.5"/>
  <pageSetup paperSize="9" scale="5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5"/>
  <sheetViews>
    <sheetView topLeftCell="A7" workbookViewId="0">
      <selection activeCell="D14" sqref="D14"/>
    </sheetView>
  </sheetViews>
  <sheetFormatPr defaultColWidth="9" defaultRowHeight="15.6" outlineLevelCol="5"/>
  <cols>
    <col min="1" max="1" width="36.1296296296296" style="1" customWidth="1"/>
    <col min="2" max="3" width="22.6296296296296" style="1" customWidth="1"/>
    <col min="4" max="4" width="35.3333333333333" style="1" customWidth="1"/>
    <col min="5" max="6" width="23.1296296296296" style="1" customWidth="1"/>
    <col min="7" max="16384" width="9" style="1"/>
  </cols>
  <sheetData>
    <row r="1" ht="24" customHeight="1" spans="1:1">
      <c r="A1" s="3" t="s">
        <v>72</v>
      </c>
    </row>
    <row r="2" s="1" customFormat="1" ht="51" customHeight="1" spans="1:6">
      <c r="A2" s="13" t="s">
        <v>73</v>
      </c>
      <c r="B2" s="13"/>
      <c r="C2" s="13"/>
      <c r="D2" s="13"/>
      <c r="E2" s="13"/>
      <c r="F2" s="13"/>
    </row>
    <row r="3" s="1" customFormat="1" ht="29" customHeight="1" spans="1:6">
      <c r="A3" s="14"/>
      <c r="B3" s="14"/>
      <c r="C3" s="14"/>
      <c r="D3" s="14"/>
      <c r="E3" s="15"/>
      <c r="F3" s="16" t="s">
        <v>2</v>
      </c>
    </row>
    <row r="4" s="1" customFormat="1" ht="38" customHeight="1" spans="1:6">
      <c r="A4" s="17" t="s">
        <v>74</v>
      </c>
      <c r="B4" s="18" t="s">
        <v>4</v>
      </c>
      <c r="C4" s="18" t="s">
        <v>75</v>
      </c>
      <c r="D4" s="17" t="s">
        <v>76</v>
      </c>
      <c r="E4" s="18" t="s">
        <v>4</v>
      </c>
      <c r="F4" s="18" t="s">
        <v>75</v>
      </c>
    </row>
    <row r="5" s="1" customFormat="1" ht="38" customHeight="1" spans="1:6">
      <c r="A5" s="9" t="s">
        <v>77</v>
      </c>
      <c r="B5" s="19">
        <v>93487</v>
      </c>
      <c r="C5" s="19">
        <v>93487</v>
      </c>
      <c r="D5" s="20" t="s">
        <v>78</v>
      </c>
      <c r="E5" s="20">
        <v>33</v>
      </c>
      <c r="F5" s="20">
        <f>33+35</f>
        <v>68</v>
      </c>
    </row>
    <row r="6" s="1" customFormat="1" ht="38" customHeight="1" spans="1:6">
      <c r="A6" s="9" t="s">
        <v>79</v>
      </c>
      <c r="B6" s="19">
        <v>800</v>
      </c>
      <c r="C6" s="19">
        <v>800</v>
      </c>
      <c r="D6" s="21" t="s">
        <v>80</v>
      </c>
      <c r="E6" s="20">
        <v>612</v>
      </c>
      <c r="F6" s="20">
        <f>612+3</f>
        <v>615</v>
      </c>
    </row>
    <row r="7" s="1" customFormat="1" ht="38" customHeight="1" spans="1:6">
      <c r="A7" s="9" t="s">
        <v>81</v>
      </c>
      <c r="B7" s="19">
        <v>11000</v>
      </c>
      <c r="C7" s="19">
        <v>11000</v>
      </c>
      <c r="D7" s="21" t="s">
        <v>82</v>
      </c>
      <c r="E7" s="20">
        <v>122274</v>
      </c>
      <c r="F7" s="20">
        <f>122274</f>
        <v>122274</v>
      </c>
    </row>
    <row r="8" s="1" customFormat="1" ht="38" customHeight="1" spans="1:6">
      <c r="A8" s="9" t="s">
        <v>83</v>
      </c>
      <c r="B8" s="19">
        <v>513</v>
      </c>
      <c r="C8" s="19">
        <v>513</v>
      </c>
      <c r="D8" s="22" t="s">
        <v>84</v>
      </c>
      <c r="E8" s="20">
        <v>145</v>
      </c>
      <c r="F8" s="20">
        <f>145+261</f>
        <v>406</v>
      </c>
    </row>
    <row r="9" s="1" customFormat="1" ht="38" customHeight="1" spans="1:6">
      <c r="A9" s="23" t="s">
        <v>85</v>
      </c>
      <c r="B9" s="19">
        <v>1100</v>
      </c>
      <c r="C9" s="19">
        <v>1100</v>
      </c>
      <c r="D9" s="21" t="s">
        <v>86</v>
      </c>
      <c r="E9" s="20">
        <f>2320+965</f>
        <v>3285</v>
      </c>
      <c r="F9" s="20">
        <f>2320+965+349+9000+7000</f>
        <v>19634</v>
      </c>
    </row>
    <row r="10" s="1" customFormat="1" ht="38" customHeight="1" spans="1:6">
      <c r="A10" s="23" t="s">
        <v>87</v>
      </c>
      <c r="B10" s="19"/>
      <c r="C10" s="19"/>
      <c r="D10" s="24" t="s">
        <v>88</v>
      </c>
      <c r="E10" s="20">
        <v>11578</v>
      </c>
      <c r="F10" s="20">
        <v>11578</v>
      </c>
    </row>
    <row r="11" s="12" customFormat="1" ht="38" customHeight="1" spans="1:6">
      <c r="A11" s="10" t="s">
        <v>89</v>
      </c>
      <c r="B11" s="25">
        <f>SUM(B5:B10)</f>
        <v>106900</v>
      </c>
      <c r="C11" s="25">
        <f>SUM(C5:C10)</f>
        <v>106900</v>
      </c>
      <c r="D11" s="24" t="s">
        <v>90</v>
      </c>
      <c r="E11" s="20"/>
      <c r="F11" s="20"/>
    </row>
    <row r="12" s="1" customFormat="1" ht="38" customHeight="1" spans="1:6">
      <c r="A12" s="26" t="s">
        <v>91</v>
      </c>
      <c r="B12" s="19"/>
      <c r="C12" s="19">
        <v>16000</v>
      </c>
      <c r="D12" s="27" t="s">
        <v>92</v>
      </c>
      <c r="E12" s="28">
        <f>SUM(E5:E11)</f>
        <v>137927</v>
      </c>
      <c r="F12" s="28">
        <f>SUM(F5:F11)</f>
        <v>154575</v>
      </c>
    </row>
    <row r="13" s="1" customFormat="1" ht="38" customHeight="1" spans="1:6">
      <c r="A13" s="26" t="s">
        <v>93</v>
      </c>
      <c r="B13" s="19">
        <v>37566</v>
      </c>
      <c r="C13" s="19">
        <v>37566</v>
      </c>
      <c r="D13" s="27"/>
      <c r="E13" s="28"/>
      <c r="F13" s="28"/>
    </row>
    <row r="14" s="1" customFormat="1" ht="38" customHeight="1" spans="1:6">
      <c r="A14" s="26" t="s">
        <v>94</v>
      </c>
      <c r="B14" s="19">
        <v>1861</v>
      </c>
      <c r="C14" s="19">
        <v>2509</v>
      </c>
      <c r="D14" s="24" t="s">
        <v>95</v>
      </c>
      <c r="E14" s="20">
        <v>8400</v>
      </c>
      <c r="F14" s="20">
        <v>8400</v>
      </c>
    </row>
    <row r="15" s="12" customFormat="1" ht="38" customHeight="1" spans="1:6">
      <c r="A15" s="10" t="s">
        <v>96</v>
      </c>
      <c r="B15" s="25">
        <f>B11+B12+B14+B13</f>
        <v>146327</v>
      </c>
      <c r="C15" s="25">
        <f>C11+C12+C14+C13</f>
        <v>162975</v>
      </c>
      <c r="D15" s="27" t="s">
        <v>97</v>
      </c>
      <c r="E15" s="28">
        <f>E12+E14</f>
        <v>146327</v>
      </c>
      <c r="F15" s="28">
        <f>F12+F14</f>
        <v>162975</v>
      </c>
    </row>
  </sheetData>
  <mergeCells count="1">
    <mergeCell ref="A2:F2"/>
  </mergeCells>
  <printOptions horizontalCentered="1" verticalCentered="1"/>
  <pageMargins left="0.751388888888889" right="0.751388888888889" top="1" bottom="1" header="0.5" footer="0.5"/>
  <pageSetup paperSize="9" scale="81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B13"/>
  <sheetViews>
    <sheetView tabSelected="1" topLeftCell="A4" workbookViewId="0">
      <selection activeCell="E7" sqref="E7"/>
    </sheetView>
  </sheetViews>
  <sheetFormatPr defaultColWidth="9" defaultRowHeight="15.6"/>
  <cols>
    <col min="1" max="1" width="40.6296296296296" style="1" customWidth="1"/>
    <col min="2" max="3" width="20.6296296296296" style="1" customWidth="1"/>
    <col min="4" max="4" width="40.6296296296296" style="1" customWidth="1"/>
    <col min="5" max="6" width="20.6296296296296" style="1" customWidth="1"/>
    <col min="7" max="16382" width="9" style="1"/>
  </cols>
  <sheetData>
    <row r="1" ht="21" customHeight="1" spans="1:1">
      <c r="A1" s="3" t="s">
        <v>98</v>
      </c>
    </row>
    <row r="2" s="1" customFormat="1" ht="53" customHeight="1" spans="1:6">
      <c r="A2" s="4" t="s">
        <v>99</v>
      </c>
      <c r="B2" s="4"/>
      <c r="C2" s="4"/>
      <c r="D2" s="4"/>
      <c r="E2" s="4"/>
      <c r="F2" s="4"/>
    </row>
    <row r="3" s="1" customFormat="1" ht="25.5" customHeight="1" spans="1:6">
      <c r="A3" s="5"/>
      <c r="B3" s="5"/>
      <c r="C3" s="5"/>
      <c r="D3" s="5"/>
      <c r="E3" s="5"/>
      <c r="F3" s="6" t="s">
        <v>2</v>
      </c>
    </row>
    <row r="4" s="2" customFormat="1" ht="77" customHeight="1" spans="1:16382">
      <c r="A4" s="7" t="s">
        <v>74</v>
      </c>
      <c r="B4" s="7" t="s">
        <v>100</v>
      </c>
      <c r="C4" s="7" t="s">
        <v>101</v>
      </c>
      <c r="D4" s="7" t="s">
        <v>76</v>
      </c>
      <c r="E4" s="7" t="s">
        <v>100</v>
      </c>
      <c r="F4" s="7" t="s">
        <v>101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  <c r="XCT4" s="8"/>
      <c r="XCU4" s="8"/>
      <c r="XCV4" s="8"/>
      <c r="XCW4" s="8"/>
      <c r="XCX4" s="8"/>
      <c r="XCY4" s="8"/>
      <c r="XCZ4" s="8"/>
      <c r="XDA4" s="8"/>
      <c r="XDB4" s="8"/>
      <c r="XDC4" s="8"/>
      <c r="XDD4" s="8"/>
      <c r="XDE4" s="8"/>
      <c r="XDF4" s="8"/>
      <c r="XDG4" s="8"/>
      <c r="XDH4" s="8"/>
      <c r="XDI4" s="8"/>
      <c r="XDJ4" s="8"/>
      <c r="XDK4" s="8"/>
      <c r="XDL4" s="8"/>
      <c r="XDM4" s="8"/>
      <c r="XDN4" s="8"/>
      <c r="XDO4" s="8"/>
      <c r="XDP4" s="8"/>
      <c r="XDQ4" s="8"/>
      <c r="XDR4" s="8"/>
      <c r="XDS4" s="8"/>
      <c r="XDT4" s="8"/>
      <c r="XDU4" s="8"/>
      <c r="XDV4" s="8"/>
      <c r="XDW4" s="8"/>
      <c r="XDX4" s="8"/>
      <c r="XDY4" s="8"/>
      <c r="XDZ4" s="8"/>
      <c r="XEA4" s="8"/>
      <c r="XEB4" s="8"/>
      <c r="XEC4" s="8"/>
      <c r="XED4" s="8"/>
      <c r="XEE4" s="8"/>
      <c r="XEF4" s="8"/>
      <c r="XEG4" s="8"/>
      <c r="XEH4" s="8"/>
      <c r="XEI4" s="8"/>
      <c r="XEJ4" s="8"/>
      <c r="XEK4" s="8"/>
      <c r="XEL4" s="8"/>
      <c r="XEM4" s="8"/>
      <c r="XEN4" s="8"/>
      <c r="XEO4" s="8"/>
      <c r="XEP4" s="8"/>
      <c r="XEQ4" s="8"/>
      <c r="XER4" s="8"/>
      <c r="XES4" s="8"/>
      <c r="XET4" s="8"/>
      <c r="XEU4" s="8"/>
      <c r="XEV4" s="8"/>
      <c r="XEW4" s="8"/>
      <c r="XEX4" s="8"/>
      <c r="XEY4" s="8"/>
      <c r="XEZ4" s="8"/>
      <c r="XFA4" s="8"/>
      <c r="XFB4" s="8"/>
    </row>
    <row r="5" s="1" customFormat="1" ht="53" customHeight="1" spans="1:6">
      <c r="A5" s="9" t="s">
        <v>102</v>
      </c>
      <c r="B5" s="9"/>
      <c r="C5" s="9"/>
      <c r="D5" s="9" t="s">
        <v>103</v>
      </c>
      <c r="E5" s="9">
        <v>403</v>
      </c>
      <c r="F5" s="9">
        <v>403</v>
      </c>
    </row>
    <row r="6" s="1" customFormat="1" ht="53" customHeight="1" spans="1:6">
      <c r="A6" s="9" t="s">
        <v>104</v>
      </c>
      <c r="B6" s="9"/>
      <c r="C6" s="9"/>
      <c r="D6" s="9" t="s">
        <v>105</v>
      </c>
      <c r="E6" s="9"/>
      <c r="F6" s="9"/>
    </row>
    <row r="7" s="1" customFormat="1" ht="53" customHeight="1" spans="1:6">
      <c r="A7" s="9" t="s">
        <v>106</v>
      </c>
      <c r="B7" s="9"/>
      <c r="C7" s="9"/>
      <c r="D7" s="9" t="s">
        <v>107</v>
      </c>
      <c r="E7" s="9"/>
      <c r="F7" s="9"/>
    </row>
    <row r="8" s="1" customFormat="1" ht="53" customHeight="1" spans="1:6">
      <c r="A8" s="9" t="s">
        <v>108</v>
      </c>
      <c r="B8" s="9"/>
      <c r="C8" s="9"/>
      <c r="D8" s="9" t="s">
        <v>109</v>
      </c>
      <c r="E8" s="9"/>
      <c r="F8" s="9"/>
    </row>
    <row r="9" s="1" customFormat="1" ht="53" customHeight="1" spans="1:6">
      <c r="A9" s="9" t="s">
        <v>110</v>
      </c>
      <c r="B9" s="9"/>
      <c r="C9" s="9"/>
      <c r="D9" s="9" t="s">
        <v>111</v>
      </c>
      <c r="E9" s="9"/>
      <c r="F9" s="9"/>
    </row>
    <row r="10" s="1" customFormat="1" ht="53" customHeight="1" spans="1:6">
      <c r="A10" s="10" t="s">
        <v>112</v>
      </c>
      <c r="B10" s="11"/>
      <c r="C10" s="11"/>
      <c r="D10" s="10" t="s">
        <v>113</v>
      </c>
      <c r="E10" s="11">
        <v>403</v>
      </c>
      <c r="F10" s="11">
        <v>403</v>
      </c>
    </row>
    <row r="11" s="1" customFormat="1" ht="53" customHeight="1" spans="1:6">
      <c r="A11" s="9" t="s">
        <v>114</v>
      </c>
      <c r="B11" s="9">
        <v>403</v>
      </c>
      <c r="C11" s="9">
        <v>403</v>
      </c>
      <c r="D11" s="9" t="s">
        <v>115</v>
      </c>
      <c r="E11" s="9"/>
      <c r="F11" s="9"/>
    </row>
    <row r="12" s="1" customFormat="1" ht="53" customHeight="1" spans="1:6">
      <c r="A12" s="10" t="s">
        <v>116</v>
      </c>
      <c r="B12" s="11">
        <v>403</v>
      </c>
      <c r="C12" s="11">
        <v>403</v>
      </c>
      <c r="D12" s="10" t="s">
        <v>117</v>
      </c>
      <c r="E12" s="11">
        <v>403</v>
      </c>
      <c r="F12" s="11">
        <v>403</v>
      </c>
    </row>
    <row r="13" s="1" customFormat="1" ht="22.5" customHeight="1"/>
  </sheetData>
  <mergeCells count="1">
    <mergeCell ref="A2:F2"/>
  </mergeCells>
  <printOptions horizontalCentered="1"/>
  <pageMargins left="0.751388888888889" right="0.751388888888889" top="1" bottom="1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2021-11-15T03:34:00Z</dcterms:created>
  <dcterms:modified xsi:type="dcterms:W3CDTF">2022-11-15T10:19:20Z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D6A218FF72DE4A58973724C1E4BE8EEB</vt:lpwstr>
  </property>
  <property fmtid="{D5CDD505-2E9C-101B-9397-08002B2CF9AE}" pid="3" name="KSOProductBuildVer">
    <vt:lpwstr>2052-10.8.0.6423</vt:lpwstr>
  </property>
</Properties>
</file>