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655" windowHeight="9345" firstSheet="6" activeTab="7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<sst xmlns="http://schemas.openxmlformats.org/spreadsheetml/2006/main" count="207">
  <si>
    <t>表1</t>
  </si>
  <si>
    <t>孝义市财政局2020年部门收支总表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</si>
  <si>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</si>
  <si>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</si>
  <si>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</si>
  <si>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</si>
  <si>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</si>
  <si>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</si>
  <si>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</si>
  <si>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</si>
  <si>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</si>
  <si>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</si>
  <si>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</si>
  <si>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</si>
  <si>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</si>
  <si>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</si>
  <si>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</si>
  <si>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</si>
  <si>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</si>
  <si>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</si>
  <si>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</si>
  <si>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</si>
  <si>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</si>
  <si>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</si>
  <si>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</si>
  <si>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</si>
  <si>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</si>
  <si>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</si>
  <si>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</si>
  <si>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</si>
  <si>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</si>
  <si>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</si>
  <si>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</si>
  <si>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</si>
  <si>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</si>
  <si>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</si>
  <si>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</si>
  <si>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表2</t>
  </si>
  <si>
    <t>孝义市财政局2020年部门收入总表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</si>
  <si>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</si>
  <si>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</si>
  <si>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</si>
  <si>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</si>
  <si>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</si>
  <si>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</si>
  <si>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</si>
  <si>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</si>
  <si>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</si>
  <si>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</si>
  <si>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</si>
  <si>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</si>
  <si>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</si>
  <si>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  2010650</t>
  </si>
  <si>
    <t xml:space="preserve">    事业运行</t>
  </si>
  <si>
    <t>205</t>
  </si>
  <si>
    <t>教育支出</t>
  </si>
  <si>
    <t xml:space="preserve">  20504</t>
  </si>
  <si>
    <t xml:space="preserve">  成人教育</t>
  </si>
  <si>
    <t xml:space="preserve">    2050499</t>
  </si>
  <si>
    <t xml:space="preserve">    其他成人教育支出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</si>
  <si>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</si>
  <si>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</si>
  <si>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</si>
  <si>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</si>
  <si>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</si>
  <si>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</si>
  <si>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</si>
  <si>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</si>
  <si>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</si>
  <si>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</si>
  <si>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</si>
  <si>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</si>
  <si>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</si>
  <si>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</si>
  <si>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</si>
  <si>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</si>
  <si>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</si>
  <si>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</si>
  <si>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</si>
  <si>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</si>
  <si>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</si>
  <si>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</si>
  <si>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</si>
  <si>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</si>
  <si>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孝义市财政局2020年部门支出总表</t>
  </si>
  <si>
    <t>本年支出合计</t>
  </si>
  <si>
    <t>基本支出</t>
  </si>
  <si>
    <t>项目支出</t>
  </si>
  <si>
    <t>表4</t>
  </si>
  <si>
    <t>孝义市财政局2020年财政拨款收支总表</t>
  </si>
  <si>
    <t>小计</t>
  </si>
  <si>
    <t>政府性基金预算</t>
  </si>
  <si>
    <t>表5</t>
  </si>
  <si>
    <t>孝义市财政局2020年一般公共预算支出表</t>
  </si>
  <si>
    <t>2019年预算数</t>
  </si>
  <si>
    <t>2020年预算数</t>
  </si>
  <si>
    <t>2020年预算数比2019年预算数增减%</t>
  </si>
  <si>
    <t>合计</t>
  </si>
  <si>
    <t xml:space="preserve">    2010605</t>
  </si>
  <si>
    <t xml:space="preserve">    财政国库业务</t>
  </si>
  <si>
    <t xml:space="preserve">   其他成人教育支出</t>
  </si>
  <si>
    <t xml:space="preserve">    2080506</t>
  </si>
  <si>
    <t xml:space="preserve">    机关事业单位职业年金缴费支出</t>
  </si>
  <si>
    <t xml:space="preserve">  2101101</t>
  </si>
  <si>
    <t>合     计</t>
  </si>
  <si>
    <t>表6</t>
  </si>
  <si>
    <t>孝义市财政局2020年一般公共预算基本支出经济科目表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</si>
  <si>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</si>
  <si>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</si>
  <si>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</si>
  <si>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</si>
  <si>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</si>
  <si>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</si>
  <si>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</si>
  <si>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</si>
  <si>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</si>
  <si>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</si>
  <si>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</si>
  <si>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</si>
  <si>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</si>
  <si>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</si>
  <si>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</si>
  <si>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</si>
  <si>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</si>
  <si>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</si>
  <si>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</si>
  <si>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</si>
  <si>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</si>
  <si>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</si>
  <si>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</si>
  <si>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</si>
  <si>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</si>
  <si>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</si>
  <si>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</si>
  <si>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</si>
  <si>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</si>
  <si>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</si>
  <si>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</si>
  <si>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</si>
  <si>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</si>
  <si>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</si>
  <si>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</si>
  <si>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</si>
  <si>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</si>
  <si>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</si>
  <si>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</si>
  <si>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</si>
  <si>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</si>
  <si>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</si>
  <si>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</si>
  <si>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</si>
  <si>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</si>
  <si>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</si>
  <si>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</si>
  <si>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</si>
  <si>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</si>
  <si>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</si>
  <si>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</si>
  <si>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</si>
  <si>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</si>
  <si>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</si>
  <si>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孝义市财政局2020年一般公共预算“三公”经费支出情况统计表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</si>
  <si>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</si>
  <si>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</si>
  <si>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</si>
  <si>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</si>
  <si>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</si>
  <si>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</si>
  <si>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</si>
  <si>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</si>
  <si>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孝义市财政局2020年政府性基金预算支出表</t>
  </si>
  <si>
    <t>2020年预算比2019年预算数增减</t>
  </si>
  <si>
    <t>表9</t>
  </si>
  <si>
    <t>孝义市财政局2020年一般公共预算重点项目绩效目标表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</si>
  <si>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</si>
  <si>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</si>
  <si>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</si>
  <si>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</si>
  <si>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</si>
  <si>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</si>
  <si>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</si>
  <si>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</si>
  <si>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</si>
  <si>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</si>
  <si>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</si>
  <si>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孝义市财政局2020年政府采购预算表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</si>
  <si>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</si>
  <si>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</si>
  <si>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</si>
  <si>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</si>
  <si>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</si>
  <si>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</si>
  <si>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</si>
  <si>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</si>
  <si>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</si>
  <si>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</si>
  <si>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</si>
  <si>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</si>
  <si>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</si>
  <si>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</si>
  <si>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</si>
  <si>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</si>
  <si>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孝义市财政局2020年政府购买服务支出预算表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</si>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</sst>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25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6" borderId="17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28" borderId="20" applyNumberFormat="0" applyAlignment="0" applyProtection="0">
      <alignment vertical="center"/>
    </xf>
    <xf numFmtId="0" fontId="28" fillId="28" borderId="19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28" sqref="H28"/>
    </sheetView>
  </sheetViews>
  <sheetFormatPr defaultColWidth="6.875" defaultRowHeight="11.25" outlineLevelCol="7"/>
  <cols>
    <col min="1" max="1" width="30.75" style="60" customWidth="1"/>
    <col min="2" max="3" width="9.25" style="60" customWidth="1"/>
    <col min="4" max="4" width="11.875" style="60" customWidth="1"/>
    <col min="5" max="5" width="30.7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8"/>
      <c r="B4" s="108"/>
      <c r="C4" s="108"/>
      <c r="D4" s="108"/>
      <c r="E4" s="108"/>
      <c r="F4" s="108"/>
      <c r="G4" s="108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6" t="s">
        <v>6</v>
      </c>
      <c r="C6" s="117"/>
      <c r="D6" s="118"/>
      <c r="E6" s="112" t="s">
        <v>7</v>
      </c>
      <c r="F6" s="116" t="s">
        <v>6</v>
      </c>
      <c r="G6" s="117"/>
      <c r="H6" s="118"/>
    </row>
    <row r="7" ht="48.75" customHeight="1" spans="1:8">
      <c r="A7" s="119"/>
      <c r="B7" s="113" t="s">
        <v>8</v>
      </c>
      <c r="C7" s="113" t="s">
        <v>9</v>
      </c>
      <c r="D7" s="113" t="s">
        <v>10</v>
      </c>
      <c r="E7" s="114"/>
      <c r="F7" s="113" t="s">
        <v>8</v>
      </c>
      <c r="G7" s="113" t="s">
        <v>9</v>
      </c>
      <c r="H7" s="113" t="s">
        <v>10</v>
      </c>
    </row>
    <row r="8" ht="24" customHeight="1" spans="1:8">
      <c r="A8" s="67" t="s">
        <v>11</v>
      </c>
      <c r="B8" s="67">
        <v>1354.52</v>
      </c>
      <c r="C8" s="67">
        <v>791.86</v>
      </c>
      <c r="D8" s="120">
        <v>-41.54</v>
      </c>
      <c r="E8" s="65" t="s">
        <v>12</v>
      </c>
      <c r="F8" s="99">
        <v>1140.96</v>
      </c>
      <c r="G8" s="99">
        <v>601.65</v>
      </c>
      <c r="H8" s="121">
        <f>(G8-F8)/F8</f>
        <v>-0.472680900294489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99"/>
      <c r="G9" s="65"/>
      <c r="H9" s="121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121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121"/>
    </row>
    <row r="12" ht="24" customHeight="1" spans="1:8">
      <c r="A12" s="67"/>
      <c r="B12" s="67"/>
      <c r="C12" s="67"/>
      <c r="D12" s="67"/>
      <c r="E12" s="65" t="s">
        <v>19</v>
      </c>
      <c r="F12" s="99">
        <v>36.2</v>
      </c>
      <c r="G12" s="99">
        <v>37.45</v>
      </c>
      <c r="H12" s="121">
        <f>(G12-F12)/F12</f>
        <v>0.0345303867403315</v>
      </c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121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121"/>
    </row>
    <row r="15" ht="24" customHeight="1" spans="1:8">
      <c r="A15" s="67"/>
      <c r="B15" s="67"/>
      <c r="C15" s="67"/>
      <c r="D15" s="67"/>
      <c r="E15" s="67" t="s">
        <v>22</v>
      </c>
      <c r="F15" s="122">
        <v>102.56</v>
      </c>
      <c r="G15" s="122">
        <v>75.83</v>
      </c>
      <c r="H15" s="121">
        <f>(G15-F15)/F15</f>
        <v>-0.260627925117005</v>
      </c>
    </row>
    <row r="16" ht="24" customHeight="1" spans="1:8">
      <c r="A16" s="67"/>
      <c r="B16" s="67"/>
      <c r="C16" s="67"/>
      <c r="D16" s="67"/>
      <c r="E16" s="65" t="s">
        <v>23</v>
      </c>
      <c r="F16" s="123">
        <v>35.27</v>
      </c>
      <c r="G16" s="123">
        <v>30.56</v>
      </c>
      <c r="H16" s="121">
        <f>(G16-F16)/F16</f>
        <v>-0.13354125318968</v>
      </c>
    </row>
    <row r="17" ht="24" customHeight="1" spans="1:8">
      <c r="A17" s="67"/>
      <c r="B17" s="67"/>
      <c r="C17" s="67"/>
      <c r="D17" s="67"/>
      <c r="E17" s="65" t="s">
        <v>24</v>
      </c>
      <c r="F17" s="124"/>
      <c r="G17" s="124"/>
      <c r="H17" s="121"/>
    </row>
    <row r="18" ht="24" customHeight="1" spans="1:8">
      <c r="A18" s="67"/>
      <c r="B18" s="67"/>
      <c r="C18" s="67"/>
      <c r="D18" s="67"/>
      <c r="E18" s="67" t="s">
        <v>25</v>
      </c>
      <c r="F18" s="122"/>
      <c r="G18" s="122"/>
      <c r="H18" s="121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121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121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121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121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121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121"/>
    </row>
    <row r="25" ht="24" customHeight="1" spans="1:8">
      <c r="A25" s="67"/>
      <c r="B25" s="67"/>
      <c r="C25" s="67"/>
      <c r="D25" s="67"/>
      <c r="E25" s="67" t="s">
        <v>32</v>
      </c>
      <c r="F25" s="67">
        <v>39.53</v>
      </c>
      <c r="G25" s="67">
        <v>46.37</v>
      </c>
      <c r="H25" s="121">
        <f>(G25-F25)/F25</f>
        <v>0.173033139387807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121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121"/>
    </row>
    <row r="28" ht="24" customHeight="1" spans="1:8">
      <c r="A28" s="67"/>
      <c r="B28" s="67"/>
      <c r="C28" s="67"/>
      <c r="D28" s="67"/>
      <c r="E28" s="67" t="s">
        <v>35</v>
      </c>
      <c r="F28" s="94"/>
      <c r="G28" s="94"/>
      <c r="H28" s="121"/>
    </row>
    <row r="29" ht="24" customHeight="1" spans="1:8">
      <c r="A29" s="63" t="s">
        <v>36</v>
      </c>
      <c r="B29" s="63">
        <f>SUM(B8:B28)</f>
        <v>1354.52</v>
      </c>
      <c r="C29" s="63">
        <f t="shared" ref="C29:H29" si="0">SUM(C8:C28)</f>
        <v>791.86</v>
      </c>
      <c r="D29" s="63">
        <v>-41.54</v>
      </c>
      <c r="E29" s="63">
        <f t="shared" si="0"/>
        <v>0</v>
      </c>
      <c r="F29" s="63">
        <f t="shared" si="0"/>
        <v>1354.52</v>
      </c>
      <c r="G29" s="63">
        <f t="shared" si="0"/>
        <v>791.86</v>
      </c>
      <c r="H29" s="121">
        <f>(G29-F29)/F29</f>
        <v>-0.415394383250155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0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40</v>
      </c>
      <c r="G5" s="8"/>
      <c r="H5" s="8"/>
      <c r="I5" s="8"/>
      <c r="J5" s="41"/>
      <c r="K5" s="41"/>
      <c r="L5" s="23" t="s">
        <v>193</v>
      </c>
      <c r="M5" s="23" t="s">
        <v>194</v>
      </c>
      <c r="N5" s="42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8" sqref="A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203</v>
      </c>
      <c r="B4" s="7" t="s">
        <v>204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108</v>
      </c>
    </row>
    <row r="5" ht="25.5" customHeight="1" spans="1:12">
      <c r="A5" s="9"/>
      <c r="B5" s="9"/>
      <c r="C5" s="10" t="s">
        <v>192</v>
      </c>
      <c r="D5" s="11" t="s">
        <v>205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B23" sqref="B23"/>
    </sheetView>
  </sheetViews>
  <sheetFormatPr defaultColWidth="6.875" defaultRowHeight="11.25" outlineLevelCol="6"/>
  <cols>
    <col min="1" max="1" width="20.625" style="60" customWidth="1"/>
    <col min="2" max="2" width="19.6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39</v>
      </c>
      <c r="B4" s="63"/>
      <c r="C4" s="112" t="s">
        <v>36</v>
      </c>
      <c r="D4" s="113" t="s">
        <v>40</v>
      </c>
      <c r="E4" s="113" t="s">
        <v>41</v>
      </c>
      <c r="F4" s="113" t="s">
        <v>42</v>
      </c>
      <c r="G4" s="112" t="s">
        <v>43</v>
      </c>
    </row>
    <row r="5" s="59" customFormat="1" ht="47.25" customHeight="1" spans="1:7">
      <c r="A5" s="63" t="s">
        <v>44</v>
      </c>
      <c r="B5" s="63" t="s">
        <v>45</v>
      </c>
      <c r="C5" s="114"/>
      <c r="D5" s="113"/>
      <c r="E5" s="113"/>
      <c r="F5" s="113"/>
      <c r="G5" s="114"/>
    </row>
    <row r="6" s="59" customFormat="1" ht="25.5" customHeight="1" spans="1:7">
      <c r="A6" s="64" t="s">
        <v>46</v>
      </c>
      <c r="B6" s="65" t="s">
        <v>47</v>
      </c>
      <c r="C6" s="99">
        <f>SUM(C7)</f>
        <v>601.65</v>
      </c>
      <c r="D6" s="99">
        <f t="shared" ref="D6:D11" si="0">SUM(D7)</f>
        <v>601.65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99">
        <f>SUM(C8:C9)</f>
        <v>601.65</v>
      </c>
      <c r="D7" s="99">
        <f>SUM(D8:D9)</f>
        <v>601.65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99">
        <v>368.36</v>
      </c>
      <c r="D8" s="99">
        <v>368.36</v>
      </c>
      <c r="E8" s="72"/>
      <c r="F8" s="72"/>
      <c r="G8" s="72"/>
    </row>
    <row r="9" s="59" customFormat="1" ht="25.5" customHeight="1" spans="1:7">
      <c r="A9" s="64" t="s">
        <v>52</v>
      </c>
      <c r="B9" s="65" t="s">
        <v>53</v>
      </c>
      <c r="C9" s="99">
        <v>233.29</v>
      </c>
      <c r="D9" s="99">
        <v>233.29</v>
      </c>
      <c r="E9" s="72"/>
      <c r="F9" s="72"/>
      <c r="G9" s="72"/>
    </row>
    <row r="10" s="59" customFormat="1" ht="25.5" customHeight="1" spans="1:7">
      <c r="A10" s="64" t="s">
        <v>54</v>
      </c>
      <c r="B10" s="65" t="s">
        <v>55</v>
      </c>
      <c r="C10" s="99">
        <f>SUM(C11)</f>
        <v>37.45</v>
      </c>
      <c r="D10" s="99">
        <f t="shared" si="0"/>
        <v>37.45</v>
      </c>
      <c r="E10" s="72"/>
      <c r="F10" s="72"/>
      <c r="G10" s="72"/>
    </row>
    <row r="11" s="59" customFormat="1" ht="25.5" customHeight="1" spans="1:7">
      <c r="A11" s="64" t="s">
        <v>56</v>
      </c>
      <c r="B11" s="65" t="s">
        <v>57</v>
      </c>
      <c r="C11" s="99">
        <f>SUM(C12)</f>
        <v>37.45</v>
      </c>
      <c r="D11" s="99">
        <f t="shared" si="0"/>
        <v>37.45</v>
      </c>
      <c r="E11" s="72"/>
      <c r="F11" s="72"/>
      <c r="G11" s="72"/>
    </row>
    <row r="12" s="59" customFormat="1" ht="25.5" customHeight="1" spans="1:7">
      <c r="A12" s="64" t="s">
        <v>58</v>
      </c>
      <c r="B12" s="65" t="s">
        <v>59</v>
      </c>
      <c r="C12" s="99">
        <v>37.45</v>
      </c>
      <c r="D12" s="99">
        <v>37.45</v>
      </c>
      <c r="E12" s="72"/>
      <c r="F12" s="72"/>
      <c r="G12" s="72"/>
    </row>
    <row r="13" s="59" customFormat="1" ht="25.5" customHeight="1" spans="1:7">
      <c r="A13" s="64" t="s">
        <v>60</v>
      </c>
      <c r="B13" s="65" t="s">
        <v>61</v>
      </c>
      <c r="C13" s="99">
        <f>SUM(C14)</f>
        <v>75.83</v>
      </c>
      <c r="D13" s="99">
        <f t="shared" ref="D13:D16" si="1">SUM(D14)</f>
        <v>75.83</v>
      </c>
      <c r="E13" s="72"/>
      <c r="F13" s="72"/>
      <c r="G13" s="72"/>
    </row>
    <row r="14" s="59" customFormat="1" ht="25.5" customHeight="1" spans="1:7">
      <c r="A14" s="64" t="s">
        <v>62</v>
      </c>
      <c r="B14" s="65" t="s">
        <v>63</v>
      </c>
      <c r="C14" s="99">
        <f>SUM(C15)</f>
        <v>75.83</v>
      </c>
      <c r="D14" s="99">
        <f t="shared" si="1"/>
        <v>75.83</v>
      </c>
      <c r="E14" s="72"/>
      <c r="F14" s="72"/>
      <c r="G14" s="72"/>
    </row>
    <row r="15" customFormat="1" ht="25.5" customHeight="1" spans="1:7">
      <c r="A15" s="64" t="s">
        <v>64</v>
      </c>
      <c r="B15" s="66" t="s">
        <v>65</v>
      </c>
      <c r="C15" s="83">
        <v>75.83</v>
      </c>
      <c r="D15" s="83">
        <v>75.83</v>
      </c>
      <c r="E15" s="73"/>
      <c r="F15" s="73"/>
      <c r="G15" s="73"/>
    </row>
    <row r="16" customFormat="1" ht="25.5" customHeight="1" spans="1:7">
      <c r="A16" s="64" t="s">
        <v>66</v>
      </c>
      <c r="B16" s="67" t="s">
        <v>67</v>
      </c>
      <c r="C16" s="67">
        <f>SUM(C17)</f>
        <v>30.56</v>
      </c>
      <c r="D16" s="67">
        <f t="shared" si="1"/>
        <v>30.56</v>
      </c>
      <c r="E16" s="67"/>
      <c r="F16" s="67"/>
      <c r="G16" s="67"/>
    </row>
    <row r="17" customFormat="1" ht="25.5" customHeight="1" spans="1:7">
      <c r="A17" s="64" t="s">
        <v>68</v>
      </c>
      <c r="B17" s="65" t="s">
        <v>69</v>
      </c>
      <c r="C17" s="99">
        <f>SUM(C18:C20)</f>
        <v>30.56</v>
      </c>
      <c r="D17" s="99">
        <f>SUM(D18:D20)</f>
        <v>30.56</v>
      </c>
      <c r="E17" s="67"/>
      <c r="F17" s="67"/>
      <c r="G17" s="67"/>
    </row>
    <row r="18" customFormat="1" ht="25.5" customHeight="1" spans="1:7">
      <c r="A18" s="64" t="s">
        <v>70</v>
      </c>
      <c r="B18" s="65" t="s">
        <v>71</v>
      </c>
      <c r="C18" s="99">
        <v>11.79</v>
      </c>
      <c r="D18" s="99">
        <v>11.79</v>
      </c>
      <c r="E18" s="67"/>
      <c r="F18" s="67"/>
      <c r="G18" s="67"/>
    </row>
    <row r="19" customFormat="1" ht="25.5" customHeight="1" spans="1:7">
      <c r="A19" s="64" t="s">
        <v>72</v>
      </c>
      <c r="B19" s="67" t="s">
        <v>73</v>
      </c>
      <c r="C19" s="99">
        <v>13.33</v>
      </c>
      <c r="D19" s="99">
        <v>13.33</v>
      </c>
      <c r="E19" s="67"/>
      <c r="F19" s="67"/>
      <c r="G19" s="67"/>
    </row>
    <row r="20" customFormat="1" ht="25.5" customHeight="1" spans="1:7">
      <c r="A20" s="64" t="s">
        <v>74</v>
      </c>
      <c r="B20" s="67" t="s">
        <v>75</v>
      </c>
      <c r="C20" s="99">
        <v>5.44</v>
      </c>
      <c r="D20" s="99">
        <v>5.44</v>
      </c>
      <c r="E20" s="67"/>
      <c r="F20" s="67"/>
      <c r="G20" s="67"/>
    </row>
    <row r="21" customFormat="1" ht="25.5" customHeight="1" spans="1:7">
      <c r="A21" s="64" t="s">
        <v>76</v>
      </c>
      <c r="B21" s="65" t="s">
        <v>77</v>
      </c>
      <c r="C21" s="99">
        <f>SUM(C22)</f>
        <v>46.37</v>
      </c>
      <c r="D21" s="99">
        <f>SUM(D22)</f>
        <v>46.37</v>
      </c>
      <c r="E21" s="67"/>
      <c r="F21" s="67"/>
      <c r="G21" s="67"/>
    </row>
    <row r="22" ht="25.5" customHeight="1" spans="1:7">
      <c r="A22" s="64" t="s">
        <v>78</v>
      </c>
      <c r="B22" s="65" t="s">
        <v>79</v>
      </c>
      <c r="C22" s="99">
        <f>SUM(C23)</f>
        <v>46.37</v>
      </c>
      <c r="D22" s="99">
        <f>SUM(D23)</f>
        <v>46.37</v>
      </c>
      <c r="E22" s="67"/>
      <c r="F22" s="67"/>
      <c r="G22" s="67"/>
    </row>
    <row r="23" ht="25.5" customHeight="1" spans="1:7">
      <c r="A23" s="64" t="s">
        <v>80</v>
      </c>
      <c r="B23" s="65" t="s">
        <v>81</v>
      </c>
      <c r="C23" s="99">
        <v>46.37</v>
      </c>
      <c r="D23" s="99">
        <v>46.37</v>
      </c>
      <c r="E23" s="67"/>
      <c r="F23" s="67"/>
      <c r="G23" s="67"/>
    </row>
    <row r="24" ht="25.5" customHeight="1" spans="1:7">
      <c r="A24" s="68" t="s">
        <v>82</v>
      </c>
      <c r="B24" s="69"/>
      <c r="C24" s="99">
        <f>SUM(C6+C10+C13+C16+C21)</f>
        <v>791.86</v>
      </c>
      <c r="D24" s="99">
        <f>SUM(D6+D10+D13+D16+D21)</f>
        <v>791.86</v>
      </c>
      <c r="E24" s="67"/>
      <c r="F24" s="67"/>
      <c r="G24" s="67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B24" sqref="B24"/>
    </sheetView>
  </sheetViews>
  <sheetFormatPr defaultColWidth="6.875" defaultRowHeight="11.25" outlineLevelCol="4"/>
  <cols>
    <col min="1" max="1" width="19.375" style="60" customWidth="1"/>
    <col min="2" max="2" width="29.5" style="60" customWidth="1"/>
    <col min="3" max="5" width="24.125" style="60" customWidth="1"/>
    <col min="6" max="16384" width="6.875" style="60"/>
  </cols>
  <sheetData>
    <row r="1" ht="16.5" customHeight="1" spans="1:5">
      <c r="A1" s="44" t="s">
        <v>83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63" t="s">
        <v>39</v>
      </c>
      <c r="B5" s="63"/>
      <c r="C5" s="63" t="s">
        <v>85</v>
      </c>
      <c r="D5" s="63" t="s">
        <v>86</v>
      </c>
      <c r="E5" s="63" t="s">
        <v>87</v>
      </c>
    </row>
    <row r="6" s="59" customFormat="1" ht="27.75" customHeight="1" spans="1:5">
      <c r="A6" s="63" t="s">
        <v>44</v>
      </c>
      <c r="B6" s="63" t="s">
        <v>45</v>
      </c>
      <c r="C6" s="63"/>
      <c r="D6" s="63"/>
      <c r="E6" s="63"/>
    </row>
    <row r="7" s="59" customFormat="1" ht="30" customHeight="1" spans="1:5">
      <c r="A7" s="64" t="s">
        <v>46</v>
      </c>
      <c r="B7" s="65" t="s">
        <v>47</v>
      </c>
      <c r="C7" s="99">
        <f t="shared" ref="C7:C12" si="0">SUM(C8)</f>
        <v>601.65</v>
      </c>
      <c r="D7" s="99">
        <f>SUM(D8)</f>
        <v>474.74</v>
      </c>
      <c r="E7" s="99">
        <f>SUM(E8)</f>
        <v>126.91</v>
      </c>
    </row>
    <row r="8" s="59" customFormat="1" ht="30" customHeight="1" spans="1:5">
      <c r="A8" s="64" t="s">
        <v>48</v>
      </c>
      <c r="B8" s="65" t="s">
        <v>49</v>
      </c>
      <c r="C8" s="99">
        <f>SUM(C9:C10)</f>
        <v>601.65</v>
      </c>
      <c r="D8" s="99">
        <f>SUM(D9:D10)</f>
        <v>474.74</v>
      </c>
      <c r="E8" s="99">
        <f>SUM(E9:E10)</f>
        <v>126.91</v>
      </c>
    </row>
    <row r="9" s="59" customFormat="1" ht="30" customHeight="1" spans="1:5">
      <c r="A9" s="64" t="s">
        <v>50</v>
      </c>
      <c r="B9" s="65" t="s">
        <v>51</v>
      </c>
      <c r="C9" s="99">
        <v>368.36</v>
      </c>
      <c r="D9" s="99">
        <v>241.45</v>
      </c>
      <c r="E9" s="110">
        <v>126.91</v>
      </c>
    </row>
    <row r="10" s="59" customFormat="1" ht="30" customHeight="1" spans="1:5">
      <c r="A10" s="64" t="s">
        <v>52</v>
      </c>
      <c r="B10" s="65" t="s">
        <v>53</v>
      </c>
      <c r="C10" s="99">
        <v>233.29</v>
      </c>
      <c r="D10" s="99">
        <v>233.29</v>
      </c>
      <c r="E10" s="72"/>
    </row>
    <row r="11" s="59" customFormat="1" ht="30" customHeight="1" spans="1:5">
      <c r="A11" s="64" t="s">
        <v>54</v>
      </c>
      <c r="B11" s="65" t="s">
        <v>55</v>
      </c>
      <c r="C11" s="99">
        <f t="shared" si="0"/>
        <v>37.45</v>
      </c>
      <c r="D11" s="99"/>
      <c r="E11" s="99">
        <f>SUM(E12)</f>
        <v>37.45</v>
      </c>
    </row>
    <row r="12" s="59" customFormat="1" ht="30" customHeight="1" spans="1:5">
      <c r="A12" s="64" t="s">
        <v>56</v>
      </c>
      <c r="B12" s="65" t="s">
        <v>57</v>
      </c>
      <c r="C12" s="99">
        <f t="shared" si="0"/>
        <v>37.45</v>
      </c>
      <c r="D12" s="99"/>
      <c r="E12" s="99">
        <f>SUM(E13)</f>
        <v>37.45</v>
      </c>
    </row>
    <row r="13" s="59" customFormat="1" ht="30" customHeight="1" spans="1:5">
      <c r="A13" s="64" t="s">
        <v>58</v>
      </c>
      <c r="B13" s="65" t="s">
        <v>59</v>
      </c>
      <c r="C13" s="99">
        <v>37.45</v>
      </c>
      <c r="D13" s="99"/>
      <c r="E13" s="99">
        <v>37.45</v>
      </c>
    </row>
    <row r="14" s="59" customFormat="1" ht="30" customHeight="1" spans="1:5">
      <c r="A14" s="64" t="s">
        <v>60</v>
      </c>
      <c r="B14" s="65" t="s">
        <v>61</v>
      </c>
      <c r="C14" s="99">
        <f t="shared" ref="C14:C17" si="1">SUM(C15)</f>
        <v>75.83</v>
      </c>
      <c r="D14" s="99">
        <f t="shared" ref="D14:D17" si="2">SUM(D15)</f>
        <v>75.83</v>
      </c>
      <c r="E14" s="72"/>
    </row>
    <row r="15" s="59" customFormat="1" ht="30" customHeight="1" spans="1:5">
      <c r="A15" s="64" t="s">
        <v>62</v>
      </c>
      <c r="B15" s="65" t="s">
        <v>63</v>
      </c>
      <c r="C15" s="99">
        <f t="shared" si="1"/>
        <v>75.83</v>
      </c>
      <c r="D15" s="99">
        <f t="shared" si="2"/>
        <v>75.83</v>
      </c>
      <c r="E15" s="72"/>
    </row>
    <row r="16" s="59" customFormat="1" ht="30" customHeight="1" spans="1:5">
      <c r="A16" s="64" t="s">
        <v>64</v>
      </c>
      <c r="B16" s="100" t="s">
        <v>65</v>
      </c>
      <c r="C16" s="81">
        <v>75.83</v>
      </c>
      <c r="D16" s="81">
        <v>75.83</v>
      </c>
      <c r="E16" s="72"/>
    </row>
    <row r="17" customFormat="1" ht="30" customHeight="1" spans="1:5">
      <c r="A17" s="64" t="s">
        <v>66</v>
      </c>
      <c r="B17" s="67" t="s">
        <v>67</v>
      </c>
      <c r="C17" s="67">
        <f t="shared" si="1"/>
        <v>30.56</v>
      </c>
      <c r="D17" s="67">
        <f t="shared" si="2"/>
        <v>30.56</v>
      </c>
      <c r="E17" s="72"/>
    </row>
    <row r="18" customFormat="1" ht="30" customHeight="1" spans="1:5">
      <c r="A18" s="64" t="s">
        <v>68</v>
      </c>
      <c r="B18" s="65" t="s">
        <v>69</v>
      </c>
      <c r="C18" s="99">
        <f>SUM(C19:C21)</f>
        <v>30.56</v>
      </c>
      <c r="D18" s="99">
        <f>SUM(D19:D21)</f>
        <v>30.56</v>
      </c>
      <c r="E18" s="67"/>
    </row>
    <row r="19" customFormat="1" ht="30" customHeight="1" spans="1:5">
      <c r="A19" s="64" t="s">
        <v>70</v>
      </c>
      <c r="B19" s="65" t="s">
        <v>71</v>
      </c>
      <c r="C19" s="99">
        <v>11.79</v>
      </c>
      <c r="D19" s="99">
        <v>11.79</v>
      </c>
      <c r="E19" s="67"/>
    </row>
    <row r="20" customFormat="1" ht="30" customHeight="1" spans="1:5">
      <c r="A20" s="64" t="s">
        <v>72</v>
      </c>
      <c r="B20" s="67" t="s">
        <v>73</v>
      </c>
      <c r="C20" s="99">
        <v>13.33</v>
      </c>
      <c r="D20" s="99">
        <v>13.33</v>
      </c>
      <c r="E20" s="67"/>
    </row>
    <row r="21" customFormat="1" ht="30" customHeight="1" spans="1:5">
      <c r="A21" s="64" t="s">
        <v>74</v>
      </c>
      <c r="B21" s="67" t="s">
        <v>75</v>
      </c>
      <c r="C21" s="99">
        <v>5.44</v>
      </c>
      <c r="D21" s="99">
        <v>5.44</v>
      </c>
      <c r="E21" s="67"/>
    </row>
    <row r="22" ht="30" customHeight="1" spans="1:5">
      <c r="A22" s="64" t="s">
        <v>76</v>
      </c>
      <c r="B22" s="65" t="s">
        <v>77</v>
      </c>
      <c r="C22" s="99">
        <f>SUM(C23)</f>
        <v>46.37</v>
      </c>
      <c r="D22" s="99">
        <f>SUM(D23)</f>
        <v>46.37</v>
      </c>
      <c r="E22" s="67"/>
    </row>
    <row r="23" ht="30" customHeight="1" spans="1:5">
      <c r="A23" s="64" t="s">
        <v>78</v>
      </c>
      <c r="B23" s="65" t="s">
        <v>79</v>
      </c>
      <c r="C23" s="99">
        <f>SUM(C24)</f>
        <v>46.37</v>
      </c>
      <c r="D23" s="99">
        <f>SUM(D24)</f>
        <v>46.37</v>
      </c>
      <c r="E23" s="67"/>
    </row>
    <row r="24" ht="30" customHeight="1" spans="1:5">
      <c r="A24" s="64" t="s">
        <v>80</v>
      </c>
      <c r="B24" s="65" t="s">
        <v>81</v>
      </c>
      <c r="C24" s="99">
        <v>46.37</v>
      </c>
      <c r="D24" s="99">
        <v>46.37</v>
      </c>
      <c r="E24" s="67"/>
    </row>
    <row r="25" ht="30" customHeight="1" spans="1:5">
      <c r="A25" s="111" t="s">
        <v>82</v>
      </c>
      <c r="B25" s="111"/>
      <c r="C25" s="99">
        <f>SUM(C7+C11+C14+C17+C22)</f>
        <v>791.86</v>
      </c>
      <c r="D25" s="99">
        <f>SUM(D7+D11+D14+D17+D22)</f>
        <v>627.5</v>
      </c>
      <c r="E25" s="99">
        <f>SUM(E7+E11+E14+E17+E22)</f>
        <v>164.36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E11" sqref="E11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88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6" t="s">
        <v>89</v>
      </c>
      <c r="B3" s="76"/>
      <c r="C3" s="76"/>
      <c r="D3" s="76"/>
      <c r="E3" s="76"/>
      <c r="F3" s="76"/>
    </row>
    <row r="4" ht="14.25" customHeight="1" spans="1:6">
      <c r="A4" s="108"/>
      <c r="B4" s="108"/>
      <c r="C4" s="108"/>
      <c r="D4" s="108"/>
      <c r="E4" s="108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90</v>
      </c>
      <c r="E7" s="63" t="s">
        <v>40</v>
      </c>
      <c r="F7" s="63" t="s">
        <v>91</v>
      </c>
    </row>
    <row r="8" ht="28.5" customHeight="1" spans="1:6">
      <c r="A8" s="67" t="s">
        <v>11</v>
      </c>
      <c r="B8" s="72">
        <v>791.86</v>
      </c>
      <c r="C8" s="65" t="s">
        <v>12</v>
      </c>
      <c r="D8" s="99">
        <v>601.65</v>
      </c>
      <c r="E8" s="99">
        <v>601.65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99">
        <v>37.45</v>
      </c>
      <c r="E12" s="99">
        <v>37.45</v>
      </c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75.83</v>
      </c>
      <c r="E15" s="67">
        <v>75.83</v>
      </c>
      <c r="F15" s="67"/>
    </row>
    <row r="16" ht="28.5" customHeight="1" spans="1:6">
      <c r="A16" s="67"/>
      <c r="B16" s="67"/>
      <c r="C16" s="65" t="s">
        <v>23</v>
      </c>
      <c r="D16" s="99">
        <v>30.56</v>
      </c>
      <c r="E16" s="99">
        <v>30.56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46.37</v>
      </c>
      <c r="E25" s="67">
        <v>46.37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f>SUM(B8:B28)</f>
        <v>791.86</v>
      </c>
      <c r="C29" s="72">
        <f>SUM(C8:C28)</f>
        <v>0</v>
      </c>
      <c r="D29" s="72">
        <f>SUM(D8:D28)</f>
        <v>791.86</v>
      </c>
      <c r="E29" s="72">
        <f>SUM(E8:E28)</f>
        <v>791.86</v>
      </c>
      <c r="F29" s="72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10" workbookViewId="0">
      <selection activeCell="B10" sqref="B10:C10"/>
    </sheetView>
  </sheetViews>
  <sheetFormatPr defaultColWidth="6.875" defaultRowHeight="11.25"/>
  <cols>
    <col min="1" max="1" width="12.5" style="60" customWidth="1"/>
    <col min="2" max="2" width="30.5" style="60" customWidth="1"/>
    <col min="3" max="3" width="10" style="60" customWidth="1"/>
    <col min="4" max="4" width="9.625" style="60" customWidth="1"/>
    <col min="5" max="5" width="10" style="60" customWidth="1"/>
    <col min="6" max="6" width="9.125" style="60" customWidth="1"/>
    <col min="7" max="7" width="9.5" style="60" customWidth="1"/>
    <col min="8" max="8" width="9.375" style="60" customWidth="1"/>
    <col min="9" max="9" width="10" style="60" customWidth="1"/>
    <col min="10" max="10" width="10.125" style="60" customWidth="1"/>
    <col min="11" max="11" width="10.875" style="60" customWidth="1"/>
    <col min="12" max="16384" width="6.875" style="60"/>
  </cols>
  <sheetData>
    <row r="1" ht="16.5" customHeight="1" spans="1:11">
      <c r="A1" s="44" t="s">
        <v>92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94</v>
      </c>
      <c r="D5" s="63"/>
      <c r="E5" s="63"/>
      <c r="F5" s="63" t="s">
        <v>95</v>
      </c>
      <c r="G5" s="63"/>
      <c r="H5" s="63"/>
      <c r="I5" s="63" t="s">
        <v>96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97</v>
      </c>
      <c r="D6" s="63" t="s">
        <v>86</v>
      </c>
      <c r="E6" s="63" t="s">
        <v>87</v>
      </c>
      <c r="F6" s="63" t="s">
        <v>97</v>
      </c>
      <c r="G6" s="63" t="s">
        <v>86</v>
      </c>
      <c r="H6" s="63" t="s">
        <v>87</v>
      </c>
      <c r="I6" s="63" t="s">
        <v>97</v>
      </c>
      <c r="J6" s="63" t="s">
        <v>86</v>
      </c>
      <c r="K6" s="63" t="s">
        <v>87</v>
      </c>
    </row>
    <row r="7" s="59" customFormat="1" ht="30.75" customHeight="1" spans="1:11">
      <c r="A7" s="64" t="s">
        <v>46</v>
      </c>
      <c r="B7" s="65" t="s">
        <v>47</v>
      </c>
      <c r="C7" s="63">
        <f>SUM(D7:E7)</f>
        <v>1140.97</v>
      </c>
      <c r="D7" s="63">
        <f>SUM(D8)</f>
        <v>621.66</v>
      </c>
      <c r="E7" s="63">
        <f>SUM(E8)</f>
        <v>519.31</v>
      </c>
      <c r="F7" s="63">
        <f>SUM(F8)</f>
        <v>601.65</v>
      </c>
      <c r="G7" s="63">
        <f>SUM(G8)</f>
        <v>474.74</v>
      </c>
      <c r="H7" s="63">
        <f>SUM(H8)</f>
        <v>126.91</v>
      </c>
      <c r="I7" s="103">
        <f>(F7-C7)/C7</f>
        <v>-0.47268552196815</v>
      </c>
      <c r="J7" s="103">
        <f>(G7-D7)/D7</f>
        <v>-0.236334974101599</v>
      </c>
      <c r="K7" s="103">
        <f>(H7-E7)/E7</f>
        <v>-0.755618031618879</v>
      </c>
    </row>
    <row r="8" s="59" customFormat="1" ht="30.75" customHeight="1" spans="1:11">
      <c r="A8" s="64" t="s">
        <v>48</v>
      </c>
      <c r="B8" s="65" t="s">
        <v>49</v>
      </c>
      <c r="C8" s="63">
        <f t="shared" ref="C8:C25" si="0">SUM(D8:E8)</f>
        <v>1140.97</v>
      </c>
      <c r="D8" s="63">
        <f>SUM(D9:D11)</f>
        <v>621.66</v>
      </c>
      <c r="E8" s="63">
        <f>SUM(E9:E10)</f>
        <v>519.31</v>
      </c>
      <c r="F8" s="63">
        <f>SUM(F11+F9)</f>
        <v>601.65</v>
      </c>
      <c r="G8" s="63">
        <f>SUM(G9:G11)</f>
        <v>474.74</v>
      </c>
      <c r="H8" s="63">
        <f>SUM(H9)</f>
        <v>126.91</v>
      </c>
      <c r="I8" s="103">
        <f t="shared" ref="I8:I13" si="1">(F8-C8)/C8</f>
        <v>-0.47268552196815</v>
      </c>
      <c r="J8" s="103">
        <f t="shared" ref="J8:J26" si="2">(G8-D8)/D8</f>
        <v>-0.236334974101599</v>
      </c>
      <c r="K8" s="103">
        <f>(H8-E8)/E8</f>
        <v>-0.755618031618879</v>
      </c>
    </row>
    <row r="9" s="59" customFormat="1" ht="30.75" customHeight="1" spans="1:11">
      <c r="A9" s="64" t="s">
        <v>50</v>
      </c>
      <c r="B9" s="65" t="s">
        <v>51</v>
      </c>
      <c r="C9" s="63">
        <f t="shared" si="0"/>
        <v>367.15</v>
      </c>
      <c r="D9" s="63">
        <v>237.84</v>
      </c>
      <c r="E9" s="63">
        <v>129.31</v>
      </c>
      <c r="F9" s="63">
        <f>SUM(G9+H9)</f>
        <v>368.36</v>
      </c>
      <c r="G9" s="63">
        <v>241.45</v>
      </c>
      <c r="H9" s="63">
        <v>126.91</v>
      </c>
      <c r="I9" s="103">
        <f t="shared" si="1"/>
        <v>0.00329565572654238</v>
      </c>
      <c r="J9" s="103">
        <f t="shared" si="2"/>
        <v>0.0151782711066262</v>
      </c>
      <c r="K9" s="103">
        <f>(H9-E9)/E9</f>
        <v>-0.0185600494934654</v>
      </c>
    </row>
    <row r="10" s="59" customFormat="1" ht="30.75" customHeight="1" spans="1:11">
      <c r="A10" s="64" t="s">
        <v>98</v>
      </c>
      <c r="B10" s="65" t="s">
        <v>99</v>
      </c>
      <c r="C10" s="63">
        <f t="shared" si="0"/>
        <v>390</v>
      </c>
      <c r="D10" s="98"/>
      <c r="E10" s="98">
        <v>390</v>
      </c>
      <c r="F10" s="63"/>
      <c r="G10" s="63"/>
      <c r="H10" s="63"/>
      <c r="I10" s="103">
        <f t="shared" si="1"/>
        <v>-1</v>
      </c>
      <c r="J10" s="104">
        <v>0</v>
      </c>
      <c r="K10" s="103">
        <f>(H10-E10)/E10</f>
        <v>-1</v>
      </c>
    </row>
    <row r="11" s="59" customFormat="1" ht="30.75" customHeight="1" spans="1:11">
      <c r="A11" s="64" t="s">
        <v>52</v>
      </c>
      <c r="B11" s="65" t="s">
        <v>53</v>
      </c>
      <c r="C11" s="63">
        <f t="shared" si="0"/>
        <v>383.82</v>
      </c>
      <c r="D11" s="63">
        <v>383.82</v>
      </c>
      <c r="E11" s="63"/>
      <c r="F11" s="63">
        <v>233.29</v>
      </c>
      <c r="G11" s="63">
        <v>233.29</v>
      </c>
      <c r="H11" s="63"/>
      <c r="I11" s="103">
        <f t="shared" si="1"/>
        <v>-0.392189046949091</v>
      </c>
      <c r="J11" s="103">
        <f t="shared" si="2"/>
        <v>-0.392189046949091</v>
      </c>
      <c r="K11" s="32">
        <f>0</f>
        <v>0</v>
      </c>
    </row>
    <row r="12" s="59" customFormat="1" ht="30.75" customHeight="1" spans="1:11">
      <c r="A12" s="64" t="s">
        <v>54</v>
      </c>
      <c r="B12" s="65" t="s">
        <v>55</v>
      </c>
      <c r="C12" s="63">
        <f t="shared" si="0"/>
        <v>36.2</v>
      </c>
      <c r="D12" s="98"/>
      <c r="E12" s="98">
        <v>36.2</v>
      </c>
      <c r="F12" s="63">
        <v>37.45</v>
      </c>
      <c r="G12" s="63"/>
      <c r="H12" s="63">
        <v>37.45</v>
      </c>
      <c r="I12" s="103">
        <f t="shared" si="1"/>
        <v>0.0345303867403315</v>
      </c>
      <c r="J12" s="103"/>
      <c r="K12" s="103">
        <v>0.0345</v>
      </c>
    </row>
    <row r="13" s="59" customFormat="1" ht="30.75" customHeight="1" spans="1:11">
      <c r="A13" s="64" t="s">
        <v>56</v>
      </c>
      <c r="B13" s="65" t="s">
        <v>57</v>
      </c>
      <c r="C13" s="63">
        <f t="shared" si="0"/>
        <v>36.2</v>
      </c>
      <c r="D13" s="98"/>
      <c r="E13" s="98">
        <v>36.2</v>
      </c>
      <c r="F13" s="63">
        <v>37.45</v>
      </c>
      <c r="G13" s="63"/>
      <c r="H13" s="63">
        <v>37.45</v>
      </c>
      <c r="I13" s="103">
        <f t="shared" si="1"/>
        <v>0.0345303867403315</v>
      </c>
      <c r="J13" s="103"/>
      <c r="K13" s="103">
        <v>0.0345</v>
      </c>
    </row>
    <row r="14" s="59" customFormat="1" ht="30.75" customHeight="1" spans="1:11">
      <c r="A14" s="64" t="s">
        <v>58</v>
      </c>
      <c r="B14" s="65" t="s">
        <v>100</v>
      </c>
      <c r="C14" s="63">
        <f t="shared" si="0"/>
        <v>36.2</v>
      </c>
      <c r="D14" s="98"/>
      <c r="E14" s="98">
        <v>36.2</v>
      </c>
      <c r="F14" s="63">
        <v>37.45</v>
      </c>
      <c r="G14" s="63"/>
      <c r="H14" s="63">
        <v>37.45</v>
      </c>
      <c r="I14" s="103">
        <f t="shared" ref="I14:I26" si="3">(F14-C14)/C14</f>
        <v>0.0345303867403315</v>
      </c>
      <c r="J14" s="103"/>
      <c r="K14" s="103">
        <v>0.0345</v>
      </c>
    </row>
    <row r="15" s="59" customFormat="1" ht="30.75" customHeight="1" spans="1:11">
      <c r="A15" s="64" t="s">
        <v>60</v>
      </c>
      <c r="B15" s="65" t="s">
        <v>61</v>
      </c>
      <c r="C15" s="63">
        <f t="shared" si="0"/>
        <v>102.56</v>
      </c>
      <c r="D15" s="63">
        <f>SUM(D16)</f>
        <v>102.56</v>
      </c>
      <c r="E15" s="63"/>
      <c r="F15" s="99">
        <v>75.83</v>
      </c>
      <c r="G15" s="63">
        <f>SUM(G16)</f>
        <v>75.83</v>
      </c>
      <c r="H15" s="63"/>
      <c r="I15" s="103">
        <f t="shared" si="3"/>
        <v>-0.260627925117005</v>
      </c>
      <c r="J15" s="103">
        <f t="shared" si="2"/>
        <v>-0.260627925117005</v>
      </c>
      <c r="K15" s="103"/>
    </row>
    <row r="16" s="59" customFormat="1" ht="30.75" customHeight="1" spans="1:11">
      <c r="A16" s="64" t="s">
        <v>62</v>
      </c>
      <c r="B16" s="65" t="s">
        <v>63</v>
      </c>
      <c r="C16" s="63">
        <f t="shared" si="0"/>
        <v>102.56</v>
      </c>
      <c r="D16" s="99">
        <f>SUM(D17:D18)</f>
        <v>102.56</v>
      </c>
      <c r="E16" s="65"/>
      <c r="F16" s="99">
        <v>75.83</v>
      </c>
      <c r="G16" s="99">
        <f>SUM(G17)</f>
        <v>75.83</v>
      </c>
      <c r="H16" s="65"/>
      <c r="I16" s="103">
        <f t="shared" si="3"/>
        <v>-0.260627925117005</v>
      </c>
      <c r="J16" s="103">
        <f t="shared" si="2"/>
        <v>-0.260627925117005</v>
      </c>
      <c r="K16" s="103"/>
    </row>
    <row r="17" s="59" customFormat="1" ht="30.75" customHeight="1" spans="1:11">
      <c r="A17" s="64" t="s">
        <v>64</v>
      </c>
      <c r="B17" s="66" t="s">
        <v>65</v>
      </c>
      <c r="C17" s="63">
        <f t="shared" si="0"/>
        <v>98.81</v>
      </c>
      <c r="D17" s="99">
        <v>98.81</v>
      </c>
      <c r="E17" s="65"/>
      <c r="F17" s="99">
        <v>75.83</v>
      </c>
      <c r="G17" s="99">
        <v>75.83</v>
      </c>
      <c r="H17" s="65"/>
      <c r="I17" s="103">
        <f t="shared" si="3"/>
        <v>-0.232567553891307</v>
      </c>
      <c r="J17" s="103">
        <f t="shared" si="2"/>
        <v>-0.232567553891307</v>
      </c>
      <c r="K17" s="103"/>
    </row>
    <row r="18" s="59" customFormat="1" ht="30.75" customHeight="1" spans="1:11">
      <c r="A18" s="64" t="s">
        <v>101</v>
      </c>
      <c r="B18" s="66" t="s">
        <v>102</v>
      </c>
      <c r="C18" s="63">
        <f t="shared" si="0"/>
        <v>3.75</v>
      </c>
      <c r="D18" s="99">
        <v>3.75</v>
      </c>
      <c r="E18" s="65"/>
      <c r="F18" s="65"/>
      <c r="G18" s="65"/>
      <c r="H18" s="65"/>
      <c r="I18" s="103">
        <f t="shared" si="3"/>
        <v>-1</v>
      </c>
      <c r="J18" s="103">
        <f t="shared" si="2"/>
        <v>-1</v>
      </c>
      <c r="K18" s="103"/>
    </row>
    <row r="19" s="59" customFormat="1" ht="30.75" customHeight="1" spans="1:11">
      <c r="A19" s="64" t="s">
        <v>66</v>
      </c>
      <c r="B19" s="67" t="s">
        <v>67</v>
      </c>
      <c r="C19" s="63">
        <f t="shared" si="0"/>
        <v>35.3</v>
      </c>
      <c r="D19" s="99">
        <f>SUM(D20:D22)</f>
        <v>35.3</v>
      </c>
      <c r="E19" s="65"/>
      <c r="F19" s="99">
        <f>SUM(F20:F22)</f>
        <v>30.56</v>
      </c>
      <c r="G19" s="99">
        <f>SUM(G20:G22)</f>
        <v>30.56</v>
      </c>
      <c r="H19" s="65"/>
      <c r="I19" s="103">
        <f t="shared" si="3"/>
        <v>-0.134277620396601</v>
      </c>
      <c r="J19" s="103">
        <f t="shared" si="2"/>
        <v>-0.134277620396601</v>
      </c>
      <c r="K19" s="103"/>
    </row>
    <row r="20" s="59" customFormat="1" ht="30.75" customHeight="1" spans="1:11">
      <c r="A20" s="64" t="s">
        <v>103</v>
      </c>
      <c r="B20" s="65" t="s">
        <v>69</v>
      </c>
      <c r="C20" s="63">
        <f t="shared" si="0"/>
        <v>11.25</v>
      </c>
      <c r="D20" s="99">
        <v>11.25</v>
      </c>
      <c r="E20" s="65"/>
      <c r="F20" s="99">
        <v>11.79</v>
      </c>
      <c r="G20" s="99">
        <v>11.79</v>
      </c>
      <c r="H20" s="65"/>
      <c r="I20" s="103">
        <f t="shared" si="3"/>
        <v>0.0479999999999999</v>
      </c>
      <c r="J20" s="103">
        <f t="shared" si="2"/>
        <v>0.0479999999999999</v>
      </c>
      <c r="K20" s="103"/>
    </row>
    <row r="21" s="59" customFormat="1" ht="30.75" customHeight="1" spans="1:11">
      <c r="A21" s="64" t="s">
        <v>72</v>
      </c>
      <c r="B21" s="67" t="s">
        <v>73</v>
      </c>
      <c r="C21" s="63">
        <f t="shared" si="0"/>
        <v>18.4</v>
      </c>
      <c r="D21" s="99">
        <v>18.4</v>
      </c>
      <c r="E21" s="65"/>
      <c r="F21" s="99">
        <v>13.33</v>
      </c>
      <c r="G21" s="99">
        <v>13.33</v>
      </c>
      <c r="H21" s="65"/>
      <c r="I21" s="103">
        <f t="shared" si="3"/>
        <v>-0.27554347826087</v>
      </c>
      <c r="J21" s="103">
        <f t="shared" si="2"/>
        <v>-0.27554347826087</v>
      </c>
      <c r="K21" s="103"/>
    </row>
    <row r="22" s="59" customFormat="1" ht="30.75" customHeight="1" spans="1:11">
      <c r="A22" s="64" t="s">
        <v>74</v>
      </c>
      <c r="B22" s="67" t="s">
        <v>75</v>
      </c>
      <c r="C22" s="63">
        <f t="shared" si="0"/>
        <v>5.65</v>
      </c>
      <c r="D22" s="81">
        <v>5.65</v>
      </c>
      <c r="E22" s="100"/>
      <c r="F22" s="81">
        <v>5.44</v>
      </c>
      <c r="G22" s="81">
        <v>5.44</v>
      </c>
      <c r="H22" s="100"/>
      <c r="I22" s="103">
        <f t="shared" si="3"/>
        <v>-0.0371681415929203</v>
      </c>
      <c r="J22" s="103">
        <f t="shared" si="2"/>
        <v>-0.0371681415929203</v>
      </c>
      <c r="K22" s="103"/>
    </row>
    <row r="23" customFormat="1" ht="30.75" customHeight="1" spans="1:11">
      <c r="A23" s="64" t="s">
        <v>76</v>
      </c>
      <c r="B23" s="65" t="s">
        <v>77</v>
      </c>
      <c r="C23" s="63">
        <f t="shared" si="0"/>
        <v>39.53</v>
      </c>
      <c r="D23" s="67">
        <f>SUM(D24)</f>
        <v>39.53</v>
      </c>
      <c r="E23" s="67"/>
      <c r="F23" s="99">
        <v>46.37</v>
      </c>
      <c r="G23" s="67">
        <f>SUM(G24)</f>
        <v>46.37</v>
      </c>
      <c r="H23" s="67"/>
      <c r="I23" s="103">
        <f t="shared" si="3"/>
        <v>0.173033139387807</v>
      </c>
      <c r="J23" s="103">
        <f t="shared" si="2"/>
        <v>0.173033139387807</v>
      </c>
      <c r="K23" s="103"/>
    </row>
    <row r="24" ht="30.75" customHeight="1" spans="1:11">
      <c r="A24" s="64" t="s">
        <v>78</v>
      </c>
      <c r="B24" s="65" t="s">
        <v>79</v>
      </c>
      <c r="C24" s="63">
        <f t="shared" si="0"/>
        <v>39.53</v>
      </c>
      <c r="D24" s="99">
        <f>SUM(D25)</f>
        <v>39.53</v>
      </c>
      <c r="E24" s="65"/>
      <c r="F24" s="99">
        <v>46.37</v>
      </c>
      <c r="G24" s="99">
        <f>SUM(G25)</f>
        <v>46.37</v>
      </c>
      <c r="H24" s="65"/>
      <c r="I24" s="103">
        <f t="shared" si="3"/>
        <v>0.173033139387807</v>
      </c>
      <c r="J24" s="103">
        <f t="shared" si="2"/>
        <v>0.173033139387807</v>
      </c>
      <c r="K24" s="103"/>
    </row>
    <row r="25" ht="30.75" customHeight="1" spans="1:11">
      <c r="A25" s="64" t="s">
        <v>80</v>
      </c>
      <c r="B25" s="65" t="s">
        <v>81</v>
      </c>
      <c r="C25" s="63">
        <f t="shared" si="0"/>
        <v>39.53</v>
      </c>
      <c r="D25" s="99">
        <v>39.53</v>
      </c>
      <c r="E25" s="65"/>
      <c r="F25" s="99">
        <v>46.37</v>
      </c>
      <c r="G25" s="99">
        <v>46.37</v>
      </c>
      <c r="H25" s="65"/>
      <c r="I25" s="103">
        <f t="shared" si="3"/>
        <v>0.173033139387807</v>
      </c>
      <c r="J25" s="103">
        <f t="shared" si="2"/>
        <v>0.173033139387807</v>
      </c>
      <c r="K25" s="103"/>
    </row>
    <row r="26" ht="30.75" customHeight="1" spans="1:11">
      <c r="A26" s="101" t="s">
        <v>104</v>
      </c>
      <c r="B26" s="102"/>
      <c r="C26" s="99">
        <f>SUM(C7+C12+C15+C19+C23)</f>
        <v>1354.56</v>
      </c>
      <c r="D26" s="99">
        <f>SUM(D7+D12+D15+D19+D23)</f>
        <v>799.05</v>
      </c>
      <c r="E26" s="99">
        <f>SUM(E7+E12+E15+E19+E23)</f>
        <v>555.51</v>
      </c>
      <c r="F26" s="99">
        <f>SUM(F12+F15+F19+F23+F7)</f>
        <v>791.86</v>
      </c>
      <c r="G26" s="99">
        <f>SUM(G12+G15+G19+G23+G7)</f>
        <v>627.5</v>
      </c>
      <c r="H26" s="99">
        <f>SUM(H12+H15+H19+H23+H7)</f>
        <v>164.36</v>
      </c>
      <c r="I26" s="103">
        <f t="shared" si="3"/>
        <v>-0.415411646586345</v>
      </c>
      <c r="J26" s="103">
        <f t="shared" si="2"/>
        <v>-0.214692447281146</v>
      </c>
      <c r="K26" s="103">
        <f>(H26-E26)/E26</f>
        <v>-0.704127738474555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52" sqref="C5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105</v>
      </c>
      <c r="B1" s="89"/>
      <c r="C1" s="89"/>
    </row>
    <row r="2" ht="44.25" customHeight="1" spans="1:5">
      <c r="A2" s="90" t="s">
        <v>106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107</v>
      </c>
      <c r="B4" s="93" t="s">
        <v>6</v>
      </c>
      <c r="C4" s="93" t="s">
        <v>108</v>
      </c>
    </row>
    <row r="5" ht="22.5" customHeight="1" spans="1:3">
      <c r="A5" s="94" t="s">
        <v>109</v>
      </c>
      <c r="B5" s="94">
        <f>SUM(B6:B16)</f>
        <v>564.85</v>
      </c>
      <c r="C5" s="94"/>
    </row>
    <row r="6" ht="22.5" customHeight="1" spans="1:3">
      <c r="A6" s="94" t="s">
        <v>110</v>
      </c>
      <c r="B6" s="94">
        <v>229.93</v>
      </c>
      <c r="C6" s="94"/>
    </row>
    <row r="7" ht="22.5" customHeight="1" spans="1:3">
      <c r="A7" s="94" t="s">
        <v>111</v>
      </c>
      <c r="B7" s="94">
        <v>88.99</v>
      </c>
      <c r="C7" s="94"/>
    </row>
    <row r="8" ht="22.5" customHeight="1" spans="1:3">
      <c r="A8" s="94" t="s">
        <v>112</v>
      </c>
      <c r="B8" s="94">
        <v>19.16</v>
      </c>
      <c r="C8" s="94"/>
    </row>
    <row r="9" ht="22.5" customHeight="1" spans="1:3">
      <c r="A9" s="94" t="s">
        <v>113</v>
      </c>
      <c r="B9" s="94">
        <v>71.08</v>
      </c>
      <c r="C9" s="94"/>
    </row>
    <row r="10" ht="22.5" customHeight="1" spans="1:3">
      <c r="A10" s="94" t="s">
        <v>114</v>
      </c>
      <c r="B10" s="94">
        <v>61.83</v>
      </c>
      <c r="C10" s="94"/>
    </row>
    <row r="11" ht="22.5" customHeight="1" spans="1:3">
      <c r="A11" s="94" t="s">
        <v>115</v>
      </c>
      <c r="B11" s="94"/>
      <c r="C11" s="94"/>
    </row>
    <row r="12" ht="22.5" customHeight="1" spans="1:3">
      <c r="A12" s="94" t="s">
        <v>116</v>
      </c>
      <c r="B12" s="94">
        <v>25.12</v>
      </c>
      <c r="C12" s="94"/>
    </row>
    <row r="13" ht="22.5" customHeight="1" spans="1:3">
      <c r="A13" s="94" t="s">
        <v>117</v>
      </c>
      <c r="B13" s="94">
        <v>5.44</v>
      </c>
      <c r="C13" s="94"/>
    </row>
    <row r="14" ht="22.5" customHeight="1" spans="1:3">
      <c r="A14" s="94" t="s">
        <v>118</v>
      </c>
      <c r="B14" s="94">
        <v>0.28</v>
      </c>
      <c r="C14" s="94"/>
    </row>
    <row r="15" ht="22.5" customHeight="1" spans="1:3">
      <c r="A15" s="94" t="s">
        <v>81</v>
      </c>
      <c r="B15" s="94">
        <v>46.37</v>
      </c>
      <c r="C15" s="94"/>
    </row>
    <row r="16" ht="22.5" customHeight="1" spans="1:3">
      <c r="A16" s="94" t="s">
        <v>119</v>
      </c>
      <c r="B16" s="94">
        <v>16.65</v>
      </c>
      <c r="C16" s="94"/>
    </row>
    <row r="17" ht="22.5" customHeight="1" spans="1:3">
      <c r="A17" s="94" t="s">
        <v>120</v>
      </c>
      <c r="B17" s="94">
        <f>SUM(B18:B44)</f>
        <v>46.48</v>
      </c>
      <c r="C17" s="94"/>
    </row>
    <row r="18" ht="22.5" customHeight="1" spans="1:3">
      <c r="A18" s="94" t="s">
        <v>121</v>
      </c>
      <c r="B18" s="95">
        <v>5.5</v>
      </c>
      <c r="C18" s="94"/>
    </row>
    <row r="19" ht="22.5" customHeight="1" spans="1:3">
      <c r="A19" s="94" t="s">
        <v>122</v>
      </c>
      <c r="B19" s="94"/>
      <c r="C19" s="94"/>
    </row>
    <row r="20" ht="22.5" customHeight="1" spans="1:3">
      <c r="A20" s="94" t="s">
        <v>123</v>
      </c>
      <c r="B20" s="94"/>
      <c r="C20" s="94"/>
    </row>
    <row r="21" ht="22.5" customHeight="1" spans="1:3">
      <c r="A21" s="94" t="s">
        <v>124</v>
      </c>
      <c r="B21" s="94"/>
      <c r="C21" s="94"/>
    </row>
    <row r="22" ht="22.5" customHeight="1" spans="1:3">
      <c r="A22" s="94" t="s">
        <v>125</v>
      </c>
      <c r="B22" s="94"/>
      <c r="C22" s="94"/>
    </row>
    <row r="23" ht="22.5" customHeight="1" spans="1:3">
      <c r="A23" s="94" t="s">
        <v>126</v>
      </c>
      <c r="B23" s="94"/>
      <c r="C23" s="94"/>
    </row>
    <row r="24" ht="22.5" customHeight="1" spans="1:3">
      <c r="A24" s="94" t="s">
        <v>127</v>
      </c>
      <c r="B24" s="95">
        <v>3.6</v>
      </c>
      <c r="C24" s="94"/>
    </row>
    <row r="25" ht="22.5" customHeight="1" spans="1:3">
      <c r="A25" s="94" t="s">
        <v>128</v>
      </c>
      <c r="B25" s="94"/>
      <c r="C25" s="94"/>
    </row>
    <row r="26" ht="22.5" customHeight="1" spans="1:3">
      <c r="A26" s="94" t="s">
        <v>129</v>
      </c>
      <c r="B26" s="94"/>
      <c r="C26" s="94"/>
    </row>
    <row r="27" ht="22.5" customHeight="1" spans="1:3">
      <c r="A27" s="94" t="s">
        <v>130</v>
      </c>
      <c r="B27" s="94">
        <v>2.72</v>
      </c>
      <c r="C27" s="94"/>
    </row>
    <row r="28" ht="22.5" customHeight="1" spans="1:3">
      <c r="A28" s="94" t="s">
        <v>131</v>
      </c>
      <c r="B28" s="94"/>
      <c r="C28" s="94"/>
    </row>
    <row r="29" ht="22.5" customHeight="1" spans="1:3">
      <c r="A29" s="94" t="s">
        <v>132</v>
      </c>
      <c r="B29" s="94"/>
      <c r="C29" s="94"/>
    </row>
    <row r="30" ht="22.5" customHeight="1" spans="1:3">
      <c r="A30" s="94" t="s">
        <v>133</v>
      </c>
      <c r="B30" s="94"/>
      <c r="C30" s="94"/>
    </row>
    <row r="31" ht="22.5" customHeight="1" spans="1:3">
      <c r="A31" s="94" t="s">
        <v>134</v>
      </c>
      <c r="B31" s="94"/>
      <c r="C31" s="94"/>
    </row>
    <row r="32" ht="22.5" customHeight="1" spans="1:3">
      <c r="A32" s="94" t="s">
        <v>135</v>
      </c>
      <c r="B32" s="94"/>
      <c r="C32" s="94"/>
    </row>
    <row r="33" ht="22.5" customHeight="1" spans="1:3">
      <c r="A33" s="94" t="s">
        <v>136</v>
      </c>
      <c r="B33" s="94"/>
      <c r="C33" s="94"/>
    </row>
    <row r="34" ht="22.5" customHeight="1" spans="1:3">
      <c r="A34" s="94" t="s">
        <v>137</v>
      </c>
      <c r="B34" s="94"/>
      <c r="C34" s="94"/>
    </row>
    <row r="35" ht="22.5" customHeight="1" spans="1:3">
      <c r="A35" s="94" t="s">
        <v>138</v>
      </c>
      <c r="B35" s="94"/>
      <c r="C35" s="94"/>
    </row>
    <row r="36" ht="22.5" customHeight="1" spans="1:3">
      <c r="A36" s="94" t="s">
        <v>139</v>
      </c>
      <c r="B36" s="94"/>
      <c r="C36" s="94"/>
    </row>
    <row r="37" ht="22.5" customHeight="1" spans="1:3">
      <c r="A37" s="94" t="s">
        <v>140</v>
      </c>
      <c r="B37" s="94"/>
      <c r="C37" s="94"/>
    </row>
    <row r="38" ht="22.5" customHeight="1" spans="1:3">
      <c r="A38" s="94" t="s">
        <v>141</v>
      </c>
      <c r="B38" s="94"/>
      <c r="C38" s="94"/>
    </row>
    <row r="39" ht="22.5" customHeight="1" spans="1:3">
      <c r="A39" s="94" t="s">
        <v>142</v>
      </c>
      <c r="B39" s="94"/>
      <c r="C39" s="94"/>
    </row>
    <row r="40" ht="22.5" customHeight="1" spans="1:3">
      <c r="A40" s="94" t="s">
        <v>143</v>
      </c>
      <c r="B40" s="94">
        <v>8.05</v>
      </c>
      <c r="C40" s="94"/>
    </row>
    <row r="41" ht="22.5" customHeight="1" spans="1:3">
      <c r="A41" s="94" t="s">
        <v>144</v>
      </c>
      <c r="B41" s="95">
        <v>4.8</v>
      </c>
      <c r="C41" s="94"/>
    </row>
    <row r="42" ht="22.5" customHeight="1" spans="1:3">
      <c r="A42" s="94" t="s">
        <v>145</v>
      </c>
      <c r="B42" s="94">
        <v>17.97</v>
      </c>
      <c r="C42" s="94"/>
    </row>
    <row r="43" ht="22.5" customHeight="1" spans="1:3">
      <c r="A43" s="94" t="s">
        <v>146</v>
      </c>
      <c r="B43" s="94"/>
      <c r="C43" s="94"/>
    </row>
    <row r="44" ht="22.5" customHeight="1" spans="1:3">
      <c r="A44" s="96" t="s">
        <v>147</v>
      </c>
      <c r="B44" s="94">
        <v>3.84</v>
      </c>
      <c r="C44" s="94"/>
    </row>
    <row r="45" ht="22.5" customHeight="1" spans="1:3">
      <c r="A45" s="94" t="s">
        <v>148</v>
      </c>
      <c r="B45" s="94">
        <f>SUM(B46:B56)</f>
        <v>16.17</v>
      </c>
      <c r="C45" s="94"/>
    </row>
    <row r="46" ht="22.5" customHeight="1" spans="1:3">
      <c r="A46" s="94" t="s">
        <v>149</v>
      </c>
      <c r="B46" s="94"/>
      <c r="C46" s="94"/>
    </row>
    <row r="47" ht="22.5" customHeight="1" spans="1:3">
      <c r="A47" s="94" t="s">
        <v>150</v>
      </c>
      <c r="B47" s="95">
        <v>14</v>
      </c>
      <c r="C47" s="94"/>
    </row>
    <row r="48" ht="22.5" customHeight="1" spans="1:3">
      <c r="A48" s="94" t="s">
        <v>151</v>
      </c>
      <c r="B48" s="94"/>
      <c r="C48" s="94"/>
    </row>
    <row r="49" ht="22.5" customHeight="1" spans="1:3">
      <c r="A49" s="94" t="s">
        <v>152</v>
      </c>
      <c r="B49" s="94"/>
      <c r="C49" s="94"/>
    </row>
    <row r="50" ht="22.5" customHeight="1" spans="1:3">
      <c r="A50" s="94" t="s">
        <v>153</v>
      </c>
      <c r="B50" s="94">
        <v>2.11</v>
      </c>
      <c r="C50" s="94"/>
    </row>
    <row r="51" ht="22.5" customHeight="1" spans="1:3">
      <c r="A51" s="94" t="s">
        <v>154</v>
      </c>
      <c r="B51" s="94"/>
      <c r="C51" s="94"/>
    </row>
    <row r="52" ht="22.5" customHeight="1" spans="1:3">
      <c r="A52" s="94" t="s">
        <v>155</v>
      </c>
      <c r="B52" s="94"/>
      <c r="C52" s="94"/>
    </row>
    <row r="53" ht="22.5" customHeight="1" spans="1:3">
      <c r="A53" s="94" t="s">
        <v>156</v>
      </c>
      <c r="B53" s="94"/>
      <c r="C53" s="94"/>
    </row>
    <row r="54" ht="22.5" customHeight="1" spans="1:3">
      <c r="A54" s="94" t="s">
        <v>157</v>
      </c>
      <c r="B54" s="94"/>
      <c r="C54" s="94"/>
    </row>
    <row r="55" ht="22.5" customHeight="1" spans="1:3">
      <c r="A55" s="94" t="s">
        <v>158</v>
      </c>
      <c r="B55" s="94"/>
      <c r="C55" s="94"/>
    </row>
    <row r="56" ht="22.5" customHeight="1" spans="1:3">
      <c r="A56" s="94" t="s">
        <v>159</v>
      </c>
      <c r="B56" s="94">
        <v>0.06</v>
      </c>
      <c r="C56" s="94"/>
    </row>
    <row r="57" ht="22.5" customHeight="1" spans="1:3">
      <c r="A57" s="93" t="s">
        <v>104</v>
      </c>
      <c r="B57" s="95">
        <f>SUM(B5+B17+B45)</f>
        <v>627.5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160</v>
      </c>
    </row>
    <row r="2" ht="19.5" customHeight="1" spans="1:2">
      <c r="A2" s="74"/>
      <c r="B2" s="75"/>
    </row>
    <row r="3" ht="30" customHeight="1" spans="1:2">
      <c r="A3" s="76" t="s">
        <v>161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95</v>
      </c>
    </row>
    <row r="6" ht="38.25" customHeight="1" spans="1:2">
      <c r="A6" s="80" t="s">
        <v>162</v>
      </c>
      <c r="B6" s="81">
        <v>4.8</v>
      </c>
    </row>
    <row r="7" ht="38.25" customHeight="1" spans="1:2">
      <c r="A7" s="67" t="s">
        <v>163</v>
      </c>
      <c r="B7" s="67">
        <v>0</v>
      </c>
    </row>
    <row r="8" ht="38.25" customHeight="1" spans="1:2">
      <c r="A8" s="67" t="s">
        <v>164</v>
      </c>
      <c r="B8" s="67">
        <v>0</v>
      </c>
    </row>
    <row r="9" ht="38.25" customHeight="1" spans="1:2">
      <c r="A9" s="82" t="s">
        <v>165</v>
      </c>
      <c r="B9" s="83">
        <v>4.8</v>
      </c>
    </row>
    <row r="10" ht="38.25" customHeight="1" spans="1:2">
      <c r="A10" s="84" t="s">
        <v>166</v>
      </c>
      <c r="B10" s="83">
        <v>4.8</v>
      </c>
    </row>
    <row r="11" ht="38.25" customHeight="1" spans="1:2">
      <c r="A11" s="85" t="s">
        <v>167</v>
      </c>
      <c r="B11" s="86">
        <v>0</v>
      </c>
    </row>
    <row r="12" ht="91.5" customHeight="1" spans="1:2">
      <c r="A12" s="87" t="s">
        <v>168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4" workbookViewId="0">
      <selection activeCell="E11" sqref="E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94</v>
      </c>
      <c r="D5" s="63"/>
      <c r="E5" s="63"/>
      <c r="F5" s="63" t="s">
        <v>95</v>
      </c>
      <c r="G5" s="63"/>
      <c r="H5" s="63"/>
      <c r="I5" s="63" t="s">
        <v>171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97</v>
      </c>
      <c r="D6" s="63" t="s">
        <v>86</v>
      </c>
      <c r="E6" s="63" t="s">
        <v>87</v>
      </c>
      <c r="F6" s="63" t="s">
        <v>97</v>
      </c>
      <c r="G6" s="63" t="s">
        <v>86</v>
      </c>
      <c r="H6" s="63" t="s">
        <v>87</v>
      </c>
      <c r="I6" s="63" t="s">
        <v>97</v>
      </c>
      <c r="J6" s="63" t="s">
        <v>86</v>
      </c>
      <c r="K6" s="63" t="s">
        <v>87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8" sqref="C8"/>
    </sheetView>
  </sheetViews>
  <sheetFormatPr defaultColWidth="9" defaultRowHeight="14.25" outlineLevelCol="7"/>
  <cols>
    <col min="1" max="1" width="25.25" customWidth="1"/>
    <col min="2" max="2" width="16.75" customWidth="1"/>
    <col min="3" max="4" width="11.75" customWidth="1"/>
    <col min="5" max="5" width="13.375" customWidth="1"/>
    <col min="6" max="6" width="13.5" customWidth="1"/>
    <col min="7" max="8" width="11.75" customWidth="1"/>
  </cols>
  <sheetData>
    <row r="1" ht="18.75" spans="1:6">
      <c r="A1" s="44" t="s">
        <v>172</v>
      </c>
      <c r="B1" s="45"/>
      <c r="C1" s="45"/>
      <c r="D1" s="45"/>
      <c r="E1" s="45"/>
      <c r="F1" s="45"/>
    </row>
    <row r="2" ht="22.5" spans="1:8">
      <c r="A2" s="46" t="s">
        <v>173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174</v>
      </c>
      <c r="B4" s="51" t="s">
        <v>175</v>
      </c>
      <c r="C4" s="52" t="s">
        <v>176</v>
      </c>
      <c r="D4" s="52"/>
      <c r="E4" s="53" t="s">
        <v>177</v>
      </c>
      <c r="F4" s="10" t="s">
        <v>178</v>
      </c>
      <c r="G4" s="53" t="s">
        <v>179</v>
      </c>
      <c r="H4" s="53" t="s">
        <v>180</v>
      </c>
    </row>
    <row r="5" ht="21" customHeight="1" spans="1:8">
      <c r="A5" s="50"/>
      <c r="B5" s="51"/>
      <c r="C5" s="10" t="s">
        <v>181</v>
      </c>
      <c r="D5" s="10" t="s">
        <v>182</v>
      </c>
      <c r="E5" s="53"/>
      <c r="F5" s="10"/>
      <c r="G5" s="53"/>
      <c r="H5" s="53"/>
    </row>
    <row r="6" ht="27.75" customHeight="1" spans="1:8">
      <c r="A6" s="54" t="s">
        <v>82</v>
      </c>
      <c r="B6" s="55"/>
      <c r="C6" s="55"/>
      <c r="D6" s="55"/>
      <c r="E6" s="56"/>
      <c r="F6" s="57"/>
      <c r="G6" s="57" t="s">
        <v>183</v>
      </c>
      <c r="H6" s="57" t="s">
        <v>183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2020-05-14T07:14:53Z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