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<sst xmlns="http://schemas.openxmlformats.org/spreadsheetml/2006/main" count="424" uniqueCount="223">
  <si>
    <t>附件1</t>
  </si>
  <si>
    <t>孝义市下堡镇人民政府2018年部门收支总表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</si>
  <si>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</si>
  <si>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</si>
  <si>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</si>
  <si>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</si>
  <si>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</si>
  <si>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</si>
  <si>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</si>
  <si>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</si>
  <si>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</si>
  <si>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</si>
  <si>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</si>
  <si>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</si>
  <si>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</si>
  <si>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</si>
  <si>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</si>
  <si>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</si>
  <si>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</si>
  <si>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</si>
  <si>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</si>
  <si>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</si>
  <si>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</si>
  <si>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</si>
  <si>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</si>
  <si>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</si>
  <si>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</si>
  <si>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</si>
  <si>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</si>
  <si>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</si>
  <si>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</si>
  <si>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</si>
  <si>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</si>
  <si>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</si>
  <si>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</si>
  <si>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</si>
  <si>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</si>
  <si>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</si>
  <si>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孝义市下堡镇人民政府2018年部门收入总表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</si>
  <si>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</si>
  <si>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</si>
  <si>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</si>
  <si>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</si>
  <si>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</si>
  <si>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</si>
  <si>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</si>
  <si>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</si>
  <si>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</si>
  <si>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</si>
  <si>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</si>
  <si>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20130301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</si>
  <si>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</si>
  <si>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</si>
  <si>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</si>
  <si>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20132</t>
  </si>
  <si>
    <t xml:space="preserve">  组织事务</t>
  </si>
  <si>
    <t>2013202</t>
  </si>
  <si>
    <t xml:space="preserve">    一般行政管理事务（组织事务）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</si>
  <si>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</si>
  <si>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</si>
  <si>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</si>
  <si>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</si>
  <si>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</si>
  <si>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</si>
  <si>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</si>
  <si>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</si>
  <si>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</si>
  <si>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</si>
  <si>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</si>
  <si>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</si>
  <si>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</si>
  <si>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</si>
  <si>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</si>
  <si>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</si>
  <si>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</si>
  <si>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</si>
  <si>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</si>
  <si>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</si>
  <si>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</si>
  <si>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</si>
  <si>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</si>
  <si>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</si>
  <si>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</si>
  <si>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</si>
  <si>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</si>
  <si>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</si>
  <si>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</si>
  <si>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</si>
  <si>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</si>
  <si>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</si>
  <si>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</si>
  <si>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</si>
  <si>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</si>
  <si>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</si>
  <si>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</si>
  <si>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附件3</t>
  </si>
  <si>
    <t>孝义市下堡镇人民政府2018年部门支出总表</t>
  </si>
  <si>
    <t>基本支出</t>
  </si>
  <si>
    <t>项目支出</t>
  </si>
  <si>
    <t>附件4</t>
  </si>
  <si>
    <t>孝义市下堡镇人民政府2018年财政拨款收支总表</t>
  </si>
  <si>
    <t>小计</t>
  </si>
  <si>
    <t>政府性基金预算</t>
  </si>
  <si>
    <t>二、政府性基金预算</t>
  </si>
  <si>
    <t>附件5</t>
  </si>
  <si>
    <t>孝义市下堡镇人民政府2018年一般公共预算支出预算表</t>
  </si>
  <si>
    <t>2017年预算数</t>
  </si>
  <si>
    <t>2018年预算数</t>
  </si>
  <si>
    <t>2018年预算数比2017年预算数增减%</t>
  </si>
  <si>
    <t>附件6</t>
  </si>
  <si>
    <t>孝义市下堡镇人民政府2018年一般公共预算安排基本支出分经济科目表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</si>
  <si>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</si>
  <si>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</si>
  <si>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</si>
  <si>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</si>
  <si>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</si>
  <si>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</si>
  <si>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</si>
  <si>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</si>
  <si>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</si>
  <si>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</si>
  <si>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</si>
  <si>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</si>
  <si>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</si>
  <si>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</si>
  <si>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</si>
  <si>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</si>
  <si>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</si>
  <si>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</si>
  <si>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</si>
  <si>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</si>
  <si>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</si>
  <si>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</si>
  <si>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</si>
  <si>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</si>
  <si>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</si>
  <si>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</si>
  <si>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</si>
  <si>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</si>
  <si>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</si>
  <si>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</si>
  <si>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</si>
  <si>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</si>
  <si>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</si>
  <si>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</si>
  <si>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</si>
  <si>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</si>
  <si>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</si>
  <si>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</si>
  <si>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</si>
  <si>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</si>
  <si>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</si>
  <si>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</si>
  <si>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</si>
  <si>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</si>
  <si>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</si>
  <si>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</si>
  <si>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</si>
  <si>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</si>
  <si>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</si>
  <si>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</si>
  <si>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</si>
  <si>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</si>
  <si>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</si>
  <si>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</si>
  <si>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孝义市下堡镇人民政府2018年政府性基金预算支出表</t>
  </si>
  <si>
    <t>2018年预算比2017年预算数增减</t>
  </si>
  <si>
    <t>附件8</t>
  </si>
  <si>
    <t>孝义市下堡镇人民政府2018年一般公共预算“三公”经费支出预算情况统计表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</si>
  <si>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</si>
  <si>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</si>
  <si>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</si>
  <si>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</si>
  <si>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</si>
  <si>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</si>
  <si>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</si>
  <si>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</si>
  <si>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孝义市下堡镇人民政府2018年政府采购预算表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</si>
  <si>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</si>
  <si>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</si>
  <si>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</si>
  <si>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</si>
  <si>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</si>
  <si>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</si>
  <si>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</si>
  <si>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</si>
  <si>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</si>
  <si>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</si>
  <si>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</si>
  <si>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</si>
  <si>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</si>
  <si>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</si>
  <si>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</si>
  <si>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</si>
  <si>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</si>
  <si>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</si>
  <si>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2018年度</t>
  </si>
  <si>
    <t>打印机</t>
  </si>
  <si>
    <t>激光打印</t>
  </si>
  <si>
    <t>办公家具</t>
  </si>
  <si>
    <t>档案柜</t>
  </si>
  <si>
    <t>支</t>
  </si>
  <si>
    <t>复印机</t>
  </si>
  <si>
    <t>一体机</t>
  </si>
  <si>
    <t>摄影录像设备（包括摄像机、数码相机等）</t>
  </si>
  <si>
    <t>手持</t>
  </si>
  <si>
    <t>速印机</t>
  </si>
  <si>
    <t>快速复印</t>
  </si>
  <si>
    <t>工作用制服</t>
  </si>
  <si>
    <t>工作服</t>
  </si>
  <si>
    <t>套</t>
  </si>
  <si>
    <t>汽车保险</t>
  </si>
  <si>
    <t>交强险</t>
  </si>
  <si>
    <t>个</t>
  </si>
  <si>
    <t>笔记本</t>
  </si>
  <si>
    <t>合  计</t>
  </si>
  <si>
    <t>附表10</t>
  </si>
  <si>
    <t>孝义市下堡镇人民政府2018年政府购买服务支出预算表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</si>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</sst>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##,###,###,##0"/>
    <numFmt numFmtId="179" formatCode="0_ "/>
    <numFmt numFmtId="180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justify" vertical="center"/>
    </xf>
    <xf numFmtId="49" fontId="0" fillId="2" borderId="9" xfId="0" applyNumberFormat="1" applyFont="1" applyFill="1" applyBorder="1" applyAlignment="1" applyProtection="1">
      <alignment horizontal="right" vertical="center"/>
    </xf>
    <xf numFmtId="178" fontId="0" fillId="2" borderId="9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 applyProtection="1">
      <alignment horizontal="justify" vertical="center"/>
    </xf>
    <xf numFmtId="49" fontId="0" fillId="2" borderId="4" xfId="0" applyNumberFormat="1" applyFont="1" applyFill="1" applyBorder="1" applyAlignment="1" applyProtection="1">
      <alignment horizontal="right" vertical="center"/>
    </xf>
    <xf numFmtId="178" fontId="0" fillId="2" borderId="4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/>
    <xf numFmtId="0" fontId="0" fillId="0" borderId="0" xfId="0" applyFill="1" applyAlignment="1" applyProtection="1">
      <alignment horizontal="right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Protection="1"/>
    <xf numFmtId="176" fontId="0" fillId="0" borderId="2" xfId="0" applyNumberFormat="1" applyFont="1" applyFill="1" applyBorder="1" applyAlignment="1" applyProtection="1">
      <alignment horizontal="right"/>
    </xf>
    <xf numFmtId="176" fontId="0" fillId="0" borderId="0" xfId="0" applyNumberFormat="1" applyFill="1" applyProtection="1"/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179" fontId="3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9" fontId="3" fillId="0" borderId="2" xfId="0" applyNumberFormat="1" applyFont="1" applyBorder="1" applyAlignment="1" applyProtection="1">
      <alignment vertical="center" wrapText="1"/>
    </xf>
    <xf numFmtId="179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 wrapText="1"/>
    </xf>
    <xf numFmtId="0" fontId="0" fillId="0" borderId="2" xfId="0" applyFont="1" applyBorder="1" applyProtection="1"/>
    <xf numFmtId="0" fontId="3" fillId="0" borderId="2" xfId="0" applyFont="1" applyBorder="1" applyAlignment="1" applyProtection="1">
      <alignment wrapText="1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80" fontId="4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right"/>
    </xf>
    <xf numFmtId="176" fontId="0" fillId="0" borderId="2" xfId="0" applyNumberFormat="1" applyFont="1" applyBorder="1" applyAlignment="1" applyProtection="1">
      <alignment horizontal="right"/>
    </xf>
    <xf numFmtId="0" fontId="0" fillId="0" borderId="5" xfId="0" applyFont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horizontal="right" vertical="center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A2" sqref="A2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49" t="s">
        <v>0</v>
      </c>
      <c r="B1" s="49"/>
      <c r="C1" s="49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52" t="s">
        <v>1</v>
      </c>
      <c r="B3" s="52"/>
      <c r="C3" s="52"/>
      <c r="D3" s="52"/>
      <c r="E3" s="52"/>
      <c r="F3" s="52"/>
      <c r="G3" s="52"/>
      <c r="H3" s="52"/>
    </row>
    <row r="4" ht="14.25" customHeight="1" spans="1:8">
      <c r="A4" s="104"/>
      <c r="B4" s="104"/>
      <c r="C4" s="104"/>
      <c r="D4" s="104"/>
      <c r="E4" s="104"/>
      <c r="F4" s="104"/>
      <c r="G4" s="104"/>
      <c r="H4" s="54" t="s">
        <v>2</v>
      </c>
    </row>
    <row r="5" ht="24" customHeight="1" spans="1:8">
      <c r="A5" s="135" t="s">
        <v>3</v>
      </c>
      <c r="B5" s="68"/>
      <c r="C5" s="68"/>
      <c r="D5" s="68"/>
      <c r="E5" s="135" t="s">
        <v>4</v>
      </c>
      <c r="F5" s="68"/>
      <c r="G5" s="68"/>
      <c r="H5" s="68"/>
    </row>
    <row r="6" ht="24" customHeight="1" spans="1:8">
      <c r="A6" s="136" t="s">
        <v>5</v>
      </c>
      <c r="B6" s="106" t="s">
        <v>6</v>
      </c>
      <c r="C6" s="123"/>
      <c r="D6" s="107"/>
      <c r="E6" s="117" t="s">
        <v>7</v>
      </c>
      <c r="F6" s="106" t="s">
        <v>6</v>
      </c>
      <c r="G6" s="123"/>
      <c r="H6" s="107"/>
    </row>
    <row r="7" ht="48.75" customHeight="1" spans="1:8">
      <c r="A7" s="109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57" t="s">
        <v>11</v>
      </c>
      <c r="B8" s="89">
        <v>656.39</v>
      </c>
      <c r="C8" s="124">
        <v>2829.5462</v>
      </c>
      <c r="D8" s="90">
        <v>331.076981672481</v>
      </c>
      <c r="E8" s="70" t="s">
        <v>12</v>
      </c>
      <c r="F8" s="89">
        <v>547.1</v>
      </c>
      <c r="G8" s="125">
        <v>584.8821</v>
      </c>
      <c r="H8" s="90">
        <v>6.90588557850485</v>
      </c>
    </row>
    <row r="9" ht="24" customHeight="1" spans="1:8">
      <c r="A9" s="57" t="s">
        <v>13</v>
      </c>
      <c r="B9" s="57"/>
      <c r="C9" s="124">
        <v>0</v>
      </c>
      <c r="D9" s="126"/>
      <c r="E9" s="70" t="s">
        <v>14</v>
      </c>
      <c r="F9" s="70"/>
      <c r="G9" s="112"/>
      <c r="H9" s="90">
        <v>0</v>
      </c>
    </row>
    <row r="10" ht="24" customHeight="1" spans="1:8">
      <c r="A10" s="57" t="s">
        <v>15</v>
      </c>
      <c r="B10" s="57"/>
      <c r="C10" s="127"/>
      <c r="D10" s="128"/>
      <c r="E10" s="70" t="s">
        <v>16</v>
      </c>
      <c r="F10" s="70"/>
      <c r="G10" s="112"/>
      <c r="H10" s="90">
        <v>0</v>
      </c>
    </row>
    <row r="11" ht="24" customHeight="1" spans="1:8">
      <c r="A11" s="57" t="s">
        <v>17</v>
      </c>
      <c r="B11" s="89"/>
      <c r="C11" s="129"/>
      <c r="D11" s="126"/>
      <c r="E11" s="57" t="s">
        <v>18</v>
      </c>
      <c r="F11" s="57"/>
      <c r="G11" s="113"/>
      <c r="H11" s="90">
        <v>0</v>
      </c>
    </row>
    <row r="12" ht="24" customHeight="1" spans="1:8">
      <c r="A12" s="57"/>
      <c r="B12" s="57"/>
      <c r="C12" s="89"/>
      <c r="D12" s="128"/>
      <c r="E12" s="70" t="s">
        <v>19</v>
      </c>
      <c r="F12" s="70"/>
      <c r="G12" s="112"/>
      <c r="H12" s="90">
        <v>0</v>
      </c>
    </row>
    <row r="13" ht="24" customHeight="1" spans="1:8">
      <c r="A13" s="57"/>
      <c r="B13" s="57"/>
      <c r="C13" s="89"/>
      <c r="D13" s="128"/>
      <c r="E13" s="70" t="s">
        <v>20</v>
      </c>
      <c r="F13" s="70"/>
      <c r="G13" s="112"/>
      <c r="H13" s="90">
        <v>0</v>
      </c>
    </row>
    <row r="14" ht="24" customHeight="1" spans="1:8">
      <c r="A14" s="57"/>
      <c r="B14" s="57"/>
      <c r="C14" s="89"/>
      <c r="D14" s="128"/>
      <c r="E14" s="57" t="s">
        <v>21</v>
      </c>
      <c r="F14" s="57"/>
      <c r="G14" s="113"/>
      <c r="H14" s="90">
        <v>0</v>
      </c>
    </row>
    <row r="15" ht="24" customHeight="1" spans="1:8">
      <c r="A15" s="57"/>
      <c r="B15" s="57"/>
      <c r="C15" s="89"/>
      <c r="D15" s="128"/>
      <c r="E15" s="57" t="s">
        <v>22</v>
      </c>
      <c r="F15" s="130"/>
      <c r="G15" s="131">
        <v>78.0974</v>
      </c>
      <c r="H15" s="90">
        <v>0</v>
      </c>
    </row>
    <row r="16" ht="24" customHeight="1" spans="1:8">
      <c r="A16" s="57"/>
      <c r="B16" s="57"/>
      <c r="C16" s="89"/>
      <c r="D16" s="128"/>
      <c r="E16" s="70" t="s">
        <v>23</v>
      </c>
      <c r="F16" s="89">
        <f>6.97+7.22</f>
        <v>14.19</v>
      </c>
      <c r="G16" s="132">
        <v>14.0376</v>
      </c>
      <c r="H16" s="90">
        <v>-1.07399577167019</v>
      </c>
    </row>
    <row r="17" ht="24" customHeight="1" spans="1:8">
      <c r="A17" s="57"/>
      <c r="B17" s="57"/>
      <c r="C17" s="89"/>
      <c r="D17" s="128"/>
      <c r="E17" s="70" t="s">
        <v>24</v>
      </c>
      <c r="F17" s="133"/>
      <c r="G17" s="132"/>
      <c r="H17" s="90">
        <v>0</v>
      </c>
    </row>
    <row r="18" ht="24" customHeight="1" spans="1:8">
      <c r="A18" s="57"/>
      <c r="B18" s="57"/>
      <c r="C18" s="89"/>
      <c r="D18" s="128"/>
      <c r="E18" s="57" t="s">
        <v>25</v>
      </c>
      <c r="F18" s="130">
        <v>10.85</v>
      </c>
      <c r="G18" s="131">
        <v>1960.464</v>
      </c>
      <c r="H18" s="113">
        <v>17968.7926267281</v>
      </c>
    </row>
    <row r="19" ht="24" customHeight="1" spans="1:8">
      <c r="A19" s="57"/>
      <c r="B19" s="57"/>
      <c r="C19" s="89"/>
      <c r="D19" s="128"/>
      <c r="E19" s="57" t="s">
        <v>26</v>
      </c>
      <c r="F19" s="57">
        <v>84.25</v>
      </c>
      <c r="G19" s="113">
        <v>169.5403</v>
      </c>
      <c r="H19" s="90">
        <v>101.234777448071</v>
      </c>
    </row>
    <row r="20" ht="24" customHeight="1" spans="1:8">
      <c r="A20" s="57"/>
      <c r="B20" s="57"/>
      <c r="C20" s="89"/>
      <c r="D20" s="128"/>
      <c r="E20" s="57" t="s">
        <v>27</v>
      </c>
      <c r="F20" s="57"/>
      <c r="G20" s="113"/>
      <c r="H20" s="90">
        <v>0</v>
      </c>
    </row>
    <row r="21" ht="24" customHeight="1" spans="1:8">
      <c r="A21" s="57"/>
      <c r="B21" s="57"/>
      <c r="C21" s="89"/>
      <c r="D21" s="128"/>
      <c r="E21" s="57" t="s">
        <v>28</v>
      </c>
      <c r="F21" s="57"/>
      <c r="G21" s="89"/>
      <c r="H21" s="90">
        <v>0</v>
      </c>
    </row>
    <row r="22" ht="24" customHeight="1" spans="1:8">
      <c r="A22" s="57"/>
      <c r="B22" s="57"/>
      <c r="C22" s="89"/>
      <c r="D22" s="128"/>
      <c r="E22" s="57" t="s">
        <v>29</v>
      </c>
      <c r="F22" s="57"/>
      <c r="G22" s="89"/>
      <c r="H22" s="90">
        <v>0</v>
      </c>
    </row>
    <row r="23" ht="24" customHeight="1" spans="1:8">
      <c r="A23" s="57"/>
      <c r="B23" s="57"/>
      <c r="C23" s="89"/>
      <c r="D23" s="128"/>
      <c r="E23" s="57" t="s">
        <v>30</v>
      </c>
      <c r="F23" s="57"/>
      <c r="G23" s="89"/>
      <c r="H23" s="90">
        <v>0</v>
      </c>
    </row>
    <row r="24" ht="24" customHeight="1" spans="1:8">
      <c r="A24" s="57"/>
      <c r="B24" s="57"/>
      <c r="C24" s="89"/>
      <c r="D24" s="128"/>
      <c r="E24" s="57" t="s">
        <v>31</v>
      </c>
      <c r="F24" s="57"/>
      <c r="G24" s="89"/>
      <c r="H24" s="90">
        <v>0</v>
      </c>
    </row>
    <row r="25" ht="24" customHeight="1" spans="1:8">
      <c r="A25" s="57"/>
      <c r="B25" s="57"/>
      <c r="C25" s="89"/>
      <c r="D25" s="128"/>
      <c r="E25" s="57" t="s">
        <v>32</v>
      </c>
      <c r="F25" s="57"/>
      <c r="G25" s="89">
        <v>22.5248</v>
      </c>
      <c r="H25" s="90">
        <v>0</v>
      </c>
    </row>
    <row r="26" ht="24" customHeight="1" spans="1:8">
      <c r="A26" s="57"/>
      <c r="B26" s="57"/>
      <c r="C26" s="89"/>
      <c r="D26" s="128"/>
      <c r="E26" s="57" t="s">
        <v>33</v>
      </c>
      <c r="F26" s="57"/>
      <c r="G26" s="89"/>
      <c r="H26" s="90">
        <v>0</v>
      </c>
    </row>
    <row r="27" ht="24" customHeight="1" spans="1:8">
      <c r="A27" s="57"/>
      <c r="B27" s="57"/>
      <c r="C27" s="57"/>
      <c r="D27" s="128"/>
      <c r="E27" s="57" t="s">
        <v>34</v>
      </c>
      <c r="F27" s="57"/>
      <c r="G27" s="90"/>
      <c r="H27" s="90">
        <v>0</v>
      </c>
    </row>
    <row r="28" ht="24" customHeight="1" spans="1:8">
      <c r="A28" s="57"/>
      <c r="B28" s="57"/>
      <c r="C28" s="57"/>
      <c r="D28" s="128"/>
      <c r="E28" s="97"/>
      <c r="F28" s="97"/>
      <c r="G28" s="90"/>
      <c r="H28" s="90">
        <v>0</v>
      </c>
    </row>
    <row r="29" ht="24" customHeight="1" spans="1:8">
      <c r="A29" s="68" t="s">
        <v>35</v>
      </c>
      <c r="B29" s="68">
        <f>SUM(B8:B28)</f>
        <v>656.39</v>
      </c>
      <c r="C29" s="134">
        <f>C8+C11</f>
        <v>2829.5462</v>
      </c>
      <c r="D29" s="90">
        <v>331.076981672481</v>
      </c>
      <c r="E29" s="68" t="s">
        <v>36</v>
      </c>
      <c r="F29" s="68">
        <f>SUM(F8:F28)</f>
        <v>656.39</v>
      </c>
      <c r="G29" s="90">
        <f>SUM(G8:G28)</f>
        <v>2829.5462</v>
      </c>
      <c r="H29" s="90">
        <v>331.076981672481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38" sqref="B3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218</v>
      </c>
      <c r="B4" s="7" t="s">
        <v>219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112</v>
      </c>
    </row>
    <row r="5" ht="25.5" customHeight="1" spans="1:12">
      <c r="A5" s="9"/>
      <c r="B5" s="9"/>
      <c r="C5" s="10" t="s">
        <v>184</v>
      </c>
      <c r="D5" s="11" t="s">
        <v>220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221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222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I12" sqref="I12"/>
    </sheetView>
  </sheetViews>
  <sheetFormatPr defaultColWidth="6.875" defaultRowHeight="11.25" outlineLevelCol="6"/>
  <cols>
    <col min="1" max="1" width="16.75" style="64" customWidth="1"/>
    <col min="2" max="2" width="30.87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65" t="s">
        <v>37</v>
      </c>
      <c r="B1" s="66"/>
      <c r="C1" s="66"/>
      <c r="D1" s="72"/>
      <c r="E1" s="72"/>
      <c r="F1" s="72"/>
      <c r="G1" s="72"/>
    </row>
    <row r="2" ht="29.25" customHeight="1" spans="1:7">
      <c r="A2" s="67" t="s">
        <v>38</v>
      </c>
      <c r="B2" s="67"/>
      <c r="C2" s="67"/>
      <c r="D2" s="67"/>
      <c r="E2" s="67"/>
      <c r="F2" s="67"/>
      <c r="G2" s="67"/>
    </row>
    <row r="3" ht="26.25" customHeight="1" spans="1:7">
      <c r="A3" s="49"/>
      <c r="B3" s="49"/>
      <c r="C3" s="49"/>
      <c r="D3" s="49"/>
      <c r="E3" s="49"/>
      <c r="F3" s="49"/>
      <c r="G3" s="105" t="s">
        <v>2</v>
      </c>
    </row>
    <row r="4" ht="26.25" customHeight="1" spans="1:7">
      <c r="A4" s="68" t="s">
        <v>39</v>
      </c>
      <c r="B4" s="68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63" customFormat="1" ht="47.25" customHeight="1" spans="1:7">
      <c r="A5" s="68" t="s">
        <v>44</v>
      </c>
      <c r="B5" s="68" t="s">
        <v>45</v>
      </c>
      <c r="C5" s="119"/>
      <c r="D5" s="118"/>
      <c r="E5" s="118"/>
      <c r="F5" s="118"/>
      <c r="G5" s="119"/>
    </row>
    <row r="6" s="63" customFormat="1" ht="20" customHeight="1" spans="1:7">
      <c r="A6" s="120" t="s">
        <v>46</v>
      </c>
      <c r="B6" s="111" t="s">
        <v>47</v>
      </c>
      <c r="C6" s="92">
        <f>D6+G6</f>
        <v>584.8821</v>
      </c>
      <c r="D6" s="92">
        <v>584.8821</v>
      </c>
      <c r="E6" s="74"/>
      <c r="F6" s="74"/>
      <c r="G6" s="90"/>
    </row>
    <row r="7" s="63" customFormat="1" ht="20" customHeight="1" spans="1:7">
      <c r="A7" s="69" t="s">
        <v>48</v>
      </c>
      <c r="B7" s="111" t="s">
        <v>49</v>
      </c>
      <c r="C7" s="92">
        <f t="shared" ref="C7:C29" si="0">D7+G7</f>
        <v>582.8821</v>
      </c>
      <c r="D7" s="92">
        <v>582.8821</v>
      </c>
      <c r="E7" s="74"/>
      <c r="F7" s="74"/>
      <c r="G7" s="90"/>
    </row>
    <row r="8" s="63" customFormat="1" ht="20" customHeight="1" spans="1:7">
      <c r="A8" s="69" t="s">
        <v>50</v>
      </c>
      <c r="B8" s="111" t="s">
        <v>51</v>
      </c>
      <c r="C8" s="92">
        <f t="shared" si="0"/>
        <v>378.3624</v>
      </c>
      <c r="D8" s="92">
        <v>378.3624</v>
      </c>
      <c r="E8" s="74"/>
      <c r="F8" s="74"/>
      <c r="G8" s="90"/>
    </row>
    <row r="9" s="63" customFormat="1" ht="20" customHeight="1" spans="1:7">
      <c r="A9" s="69" t="s">
        <v>52</v>
      </c>
      <c r="B9" s="111" t="s">
        <v>53</v>
      </c>
      <c r="C9" s="92">
        <f t="shared" si="0"/>
        <v>204.5197</v>
      </c>
      <c r="D9" s="92">
        <v>204.5197</v>
      </c>
      <c r="E9" s="74"/>
      <c r="F9" s="74"/>
      <c r="G9" s="90"/>
    </row>
    <row r="10" s="63" customFormat="1" ht="20" customHeight="1" spans="1:7">
      <c r="A10" s="69" t="s">
        <v>54</v>
      </c>
      <c r="B10" s="111" t="s">
        <v>55</v>
      </c>
      <c r="C10" s="92">
        <f t="shared" si="0"/>
        <v>2</v>
      </c>
      <c r="D10" s="92">
        <v>2</v>
      </c>
      <c r="E10" s="74"/>
      <c r="F10" s="74"/>
      <c r="G10" s="90"/>
    </row>
    <row r="11" customFormat="1" ht="20" customHeight="1" spans="1:7">
      <c r="A11" s="69" t="s">
        <v>56</v>
      </c>
      <c r="B11" s="111" t="s">
        <v>57</v>
      </c>
      <c r="C11" s="92">
        <f t="shared" si="0"/>
        <v>2</v>
      </c>
      <c r="D11" s="90">
        <v>2</v>
      </c>
      <c r="E11" s="74"/>
      <c r="F11" s="74"/>
      <c r="G11" s="90"/>
    </row>
    <row r="12" customFormat="1" ht="20" customHeight="1" spans="1:7">
      <c r="A12" s="69" t="s">
        <v>58</v>
      </c>
      <c r="B12" s="111" t="s">
        <v>59</v>
      </c>
      <c r="C12" s="92">
        <f t="shared" si="0"/>
        <v>78.0974</v>
      </c>
      <c r="D12" s="90">
        <v>78.0974</v>
      </c>
      <c r="E12" s="74"/>
      <c r="F12" s="74"/>
      <c r="G12" s="90"/>
    </row>
    <row r="13" customFormat="1" ht="20" customHeight="1" spans="1:7">
      <c r="A13" s="69" t="s">
        <v>60</v>
      </c>
      <c r="B13" s="111" t="s">
        <v>61</v>
      </c>
      <c r="C13" s="92">
        <f t="shared" si="0"/>
        <v>57.3614</v>
      </c>
      <c r="D13" s="92">
        <v>57.3614</v>
      </c>
      <c r="E13" s="74"/>
      <c r="F13" s="74"/>
      <c r="G13" s="90"/>
    </row>
    <row r="14" customFormat="1" ht="20" customHeight="1" spans="1:7">
      <c r="A14" s="69" t="s">
        <v>62</v>
      </c>
      <c r="B14" s="111" t="s">
        <v>63</v>
      </c>
      <c r="C14" s="92">
        <f t="shared" si="0"/>
        <v>56.312</v>
      </c>
      <c r="D14" s="92">
        <v>56.312</v>
      </c>
      <c r="E14" s="74"/>
      <c r="F14" s="74"/>
      <c r="G14" s="90"/>
    </row>
    <row r="15" customFormat="1" ht="20" customHeight="1" spans="1:7">
      <c r="A15" s="69" t="s">
        <v>64</v>
      </c>
      <c r="B15" s="111" t="s">
        <v>65</v>
      </c>
      <c r="C15" s="92">
        <f t="shared" si="0"/>
        <v>1.0494</v>
      </c>
      <c r="D15" s="92">
        <v>1.0494</v>
      </c>
      <c r="E15" s="74"/>
      <c r="F15" s="74"/>
      <c r="G15" s="90"/>
    </row>
    <row r="16" ht="20" customHeight="1" spans="1:7">
      <c r="A16" s="69" t="s">
        <v>66</v>
      </c>
      <c r="B16" s="111" t="s">
        <v>67</v>
      </c>
      <c r="C16" s="92">
        <f t="shared" si="0"/>
        <v>20.736</v>
      </c>
      <c r="D16" s="92">
        <v>20.736</v>
      </c>
      <c r="E16" s="74"/>
      <c r="F16" s="74"/>
      <c r="G16" s="90"/>
    </row>
    <row r="17" ht="20" customHeight="1" spans="1:7">
      <c r="A17" s="69" t="s">
        <v>68</v>
      </c>
      <c r="B17" s="111" t="s">
        <v>69</v>
      </c>
      <c r="C17" s="92">
        <f t="shared" si="0"/>
        <v>20.736</v>
      </c>
      <c r="D17" s="92">
        <v>20.736</v>
      </c>
      <c r="E17" s="74"/>
      <c r="F17" s="74"/>
      <c r="G17" s="90"/>
    </row>
    <row r="18" ht="20" customHeight="1" spans="1:7">
      <c r="A18" s="69" t="s">
        <v>70</v>
      </c>
      <c r="B18" s="111" t="s">
        <v>71</v>
      </c>
      <c r="C18" s="92">
        <f t="shared" si="0"/>
        <v>14.0376</v>
      </c>
      <c r="D18" s="92">
        <v>14.0376</v>
      </c>
      <c r="E18" s="74"/>
      <c r="F18" s="74"/>
      <c r="G18" s="90"/>
    </row>
    <row r="19" ht="20" customHeight="1" spans="1:7">
      <c r="A19" s="69" t="s">
        <v>72</v>
      </c>
      <c r="B19" s="111" t="s">
        <v>73</v>
      </c>
      <c r="C19" s="92">
        <f t="shared" si="0"/>
        <v>14.0376</v>
      </c>
      <c r="D19" s="90">
        <v>14.0376</v>
      </c>
      <c r="E19" s="121"/>
      <c r="F19" s="121"/>
      <c r="G19" s="122"/>
    </row>
    <row r="20" ht="20" customHeight="1" spans="1:7">
      <c r="A20" s="69" t="s">
        <v>74</v>
      </c>
      <c r="B20" s="111" t="s">
        <v>75</v>
      </c>
      <c r="C20" s="92">
        <f t="shared" si="0"/>
        <v>14.0376</v>
      </c>
      <c r="D20" s="90">
        <v>14.0376</v>
      </c>
      <c r="E20" s="121"/>
      <c r="F20" s="121"/>
      <c r="G20" s="122"/>
    </row>
    <row r="21" ht="20" customHeight="1" spans="1:7">
      <c r="A21" s="69" t="s">
        <v>76</v>
      </c>
      <c r="B21" s="111" t="s">
        <v>77</v>
      </c>
      <c r="C21" s="92">
        <f t="shared" si="0"/>
        <v>1960.464</v>
      </c>
      <c r="D21" s="90">
        <v>1960.464</v>
      </c>
      <c r="E21" s="121"/>
      <c r="F21" s="121"/>
      <c r="G21" s="122"/>
    </row>
    <row r="22" ht="20" customHeight="1" spans="1:7">
      <c r="A22" s="69" t="s">
        <v>78</v>
      </c>
      <c r="B22" s="111" t="s">
        <v>79</v>
      </c>
      <c r="C22" s="92">
        <f t="shared" si="0"/>
        <v>1960.464</v>
      </c>
      <c r="D22" s="90">
        <v>1960.464</v>
      </c>
      <c r="E22" s="121"/>
      <c r="F22" s="121"/>
      <c r="G22" s="122"/>
    </row>
    <row r="23" ht="20" customHeight="1" spans="1:7">
      <c r="A23" s="69" t="s">
        <v>80</v>
      </c>
      <c r="B23" s="111" t="s">
        <v>81</v>
      </c>
      <c r="C23" s="92">
        <f t="shared" si="0"/>
        <v>1960.464</v>
      </c>
      <c r="D23" s="90">
        <v>1960.464</v>
      </c>
      <c r="E23" s="121"/>
      <c r="F23" s="121"/>
      <c r="G23" s="122"/>
    </row>
    <row r="24" ht="20" customHeight="1" spans="1:7">
      <c r="A24" s="69" t="s">
        <v>82</v>
      </c>
      <c r="B24" s="111" t="s">
        <v>83</v>
      </c>
      <c r="C24" s="92">
        <f t="shared" si="0"/>
        <v>169.5403</v>
      </c>
      <c r="D24" s="90">
        <v>169.5403</v>
      </c>
      <c r="E24" s="121"/>
      <c r="F24" s="121"/>
      <c r="G24" s="121"/>
    </row>
    <row r="25" ht="20" customHeight="1" spans="1:7">
      <c r="A25" s="69" t="s">
        <v>84</v>
      </c>
      <c r="B25" s="111" t="s">
        <v>85</v>
      </c>
      <c r="C25" s="92">
        <f t="shared" si="0"/>
        <v>169.5403</v>
      </c>
      <c r="D25" s="90">
        <v>169.5403</v>
      </c>
      <c r="E25" s="121"/>
      <c r="F25" s="121"/>
      <c r="G25" s="121"/>
    </row>
    <row r="26" ht="20" customHeight="1" spans="1:7">
      <c r="A26" s="69" t="s">
        <v>86</v>
      </c>
      <c r="B26" s="111" t="s">
        <v>87</v>
      </c>
      <c r="C26" s="92">
        <f t="shared" si="0"/>
        <v>169.5403</v>
      </c>
      <c r="D26" s="90">
        <v>169.5403</v>
      </c>
      <c r="E26" s="121"/>
      <c r="F26" s="121"/>
      <c r="G26" s="121"/>
    </row>
    <row r="27" ht="20" customHeight="1" spans="1:7">
      <c r="A27" s="69" t="s">
        <v>88</v>
      </c>
      <c r="B27" s="111" t="s">
        <v>89</v>
      </c>
      <c r="C27" s="92">
        <f t="shared" si="0"/>
        <v>22.5248</v>
      </c>
      <c r="D27" s="90">
        <v>22.5248</v>
      </c>
      <c r="E27" s="121"/>
      <c r="F27" s="121"/>
      <c r="G27" s="121"/>
    </row>
    <row r="28" ht="20" customHeight="1" spans="1:7">
      <c r="A28" s="69" t="s">
        <v>90</v>
      </c>
      <c r="B28" s="111" t="s">
        <v>91</v>
      </c>
      <c r="C28" s="92">
        <f t="shared" si="0"/>
        <v>22.5248</v>
      </c>
      <c r="D28" s="90">
        <v>22.5248</v>
      </c>
      <c r="E28" s="121"/>
      <c r="F28" s="121"/>
      <c r="G28" s="121"/>
    </row>
    <row r="29" ht="20" customHeight="1" spans="1:7">
      <c r="A29" s="69" t="s">
        <v>92</v>
      </c>
      <c r="B29" s="111" t="s">
        <v>93</v>
      </c>
      <c r="C29" s="92">
        <f t="shared" si="0"/>
        <v>22.5248</v>
      </c>
      <c r="D29" s="90">
        <v>22.5248</v>
      </c>
      <c r="E29" s="121"/>
      <c r="F29" s="121"/>
      <c r="G29" s="121"/>
    </row>
    <row r="30" ht="20" customHeight="1" spans="1:7">
      <c r="A30" s="99"/>
      <c r="B30" s="116" t="s">
        <v>94</v>
      </c>
      <c r="C30" s="90">
        <f>C6+C12+C18+C21+C24+C27</f>
        <v>2829.5462</v>
      </c>
      <c r="D30" s="90">
        <v>2829.5462</v>
      </c>
      <c r="E30" s="90">
        <f>E6+E10+E12+E18+E21+E24+E27</f>
        <v>0</v>
      </c>
      <c r="F30" s="90">
        <f>F6+F10+F12+F18+F21+F24+F27</f>
        <v>0</v>
      </c>
      <c r="G30" s="9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13" workbookViewId="0">
      <selection activeCell="C7" sqref="C7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64" customWidth="1"/>
    <col min="6" max="16384" width="6.875" style="64"/>
  </cols>
  <sheetData>
    <row r="1" ht="16.5" customHeight="1" spans="1:5">
      <c r="A1" s="65" t="s">
        <v>95</v>
      </c>
      <c r="B1" s="66"/>
      <c r="C1" s="66"/>
      <c r="D1" s="72"/>
      <c r="E1" s="72"/>
    </row>
    <row r="2" ht="16.5" customHeight="1" spans="1:5">
      <c r="A2" s="66"/>
      <c r="B2" s="66"/>
      <c r="C2" s="66"/>
      <c r="D2" s="72"/>
      <c r="E2" s="72"/>
    </row>
    <row r="3" ht="29.25" customHeight="1" spans="1:5">
      <c r="A3" s="67" t="s">
        <v>96</v>
      </c>
      <c r="B3" s="67"/>
      <c r="C3" s="67"/>
      <c r="D3" s="67"/>
      <c r="E3" s="67"/>
    </row>
    <row r="4" ht="26.25" customHeight="1" spans="1:5">
      <c r="A4" s="49"/>
      <c r="B4" s="49"/>
      <c r="C4" s="49"/>
      <c r="D4" s="49"/>
      <c r="E4" s="105" t="s">
        <v>2</v>
      </c>
    </row>
    <row r="5" ht="26.25" customHeight="1" spans="1:5">
      <c r="A5" s="106" t="s">
        <v>39</v>
      </c>
      <c r="B5" s="107"/>
      <c r="C5" s="108" t="s">
        <v>36</v>
      </c>
      <c r="D5" s="108" t="s">
        <v>97</v>
      </c>
      <c r="E5" s="108" t="s">
        <v>98</v>
      </c>
    </row>
    <row r="6" s="63" customFormat="1" ht="27.75" customHeight="1" spans="1:5">
      <c r="A6" s="68" t="s">
        <v>44</v>
      </c>
      <c r="B6" s="68" t="s">
        <v>45</v>
      </c>
      <c r="C6" s="109"/>
      <c r="D6" s="109"/>
      <c r="E6" s="109"/>
    </row>
    <row r="7" s="63" customFormat="1" ht="20" customHeight="1" spans="1:5">
      <c r="A7" s="110" t="s">
        <v>46</v>
      </c>
      <c r="B7" s="111" t="s">
        <v>47</v>
      </c>
      <c r="C7" s="112">
        <f>D7+E7</f>
        <v>584.8821</v>
      </c>
      <c r="D7" s="112">
        <v>507.6821</v>
      </c>
      <c r="E7" s="113">
        <v>77.2</v>
      </c>
    </row>
    <row r="8" s="63" customFormat="1" ht="20" customHeight="1" spans="1:5">
      <c r="A8" s="114" t="s">
        <v>48</v>
      </c>
      <c r="B8" s="111" t="s">
        <v>49</v>
      </c>
      <c r="C8" s="112">
        <f t="shared" ref="C8:C31" si="0">D8+E8</f>
        <v>584.8821</v>
      </c>
      <c r="D8" s="112">
        <v>507.6821</v>
      </c>
      <c r="E8" s="113">
        <v>77.2</v>
      </c>
    </row>
    <row r="9" s="63" customFormat="1" ht="20" customHeight="1" spans="1:5">
      <c r="A9" s="114" t="s">
        <v>50</v>
      </c>
      <c r="B9" s="111" t="s">
        <v>51</v>
      </c>
      <c r="C9" s="112">
        <f t="shared" si="0"/>
        <v>378.3624</v>
      </c>
      <c r="D9" s="112">
        <v>303.1624</v>
      </c>
      <c r="E9" s="113">
        <v>75.2</v>
      </c>
    </row>
    <row r="10" s="63" customFormat="1" ht="20" customHeight="1" spans="1:5">
      <c r="A10" s="114" t="s">
        <v>52</v>
      </c>
      <c r="B10" s="111" t="s">
        <v>53</v>
      </c>
      <c r="C10" s="112">
        <f t="shared" si="0"/>
        <v>204.5197</v>
      </c>
      <c r="D10" s="112">
        <v>204.5197</v>
      </c>
      <c r="E10" s="113">
        <v>0</v>
      </c>
    </row>
    <row r="11" customFormat="1" ht="20" customHeight="1" spans="1:5">
      <c r="A11" s="114" t="s">
        <v>54</v>
      </c>
      <c r="B11" s="111" t="s">
        <v>55</v>
      </c>
      <c r="C11" s="112">
        <f t="shared" si="0"/>
        <v>2</v>
      </c>
      <c r="D11" s="112">
        <v>0</v>
      </c>
      <c r="E11" s="115">
        <v>2</v>
      </c>
    </row>
    <row r="12" customFormat="1" ht="20" customHeight="1" spans="1:5">
      <c r="A12" s="114" t="s">
        <v>56</v>
      </c>
      <c r="B12" s="111" t="s">
        <v>57</v>
      </c>
      <c r="C12" s="112">
        <f t="shared" si="0"/>
        <v>2</v>
      </c>
      <c r="D12" s="113">
        <v>0</v>
      </c>
      <c r="E12" s="113">
        <v>2</v>
      </c>
    </row>
    <row r="13" customFormat="1" ht="20" customHeight="1" spans="1:5">
      <c r="A13" s="114" t="s">
        <v>58</v>
      </c>
      <c r="B13" s="111" t="s">
        <v>59</v>
      </c>
      <c r="C13" s="112">
        <f t="shared" si="0"/>
        <v>78.0974</v>
      </c>
      <c r="D13" s="113">
        <v>78.0974</v>
      </c>
      <c r="E13" s="113">
        <v>0</v>
      </c>
    </row>
    <row r="14" ht="20" customHeight="1" spans="1:5">
      <c r="A14" s="114" t="s">
        <v>60</v>
      </c>
      <c r="B14" s="111" t="s">
        <v>61</v>
      </c>
      <c r="C14" s="112">
        <f t="shared" si="0"/>
        <v>57.3614</v>
      </c>
      <c r="D14" s="112">
        <v>57.3614</v>
      </c>
      <c r="E14" s="113">
        <v>0</v>
      </c>
    </row>
    <row r="15" ht="20" customHeight="1" spans="1:5">
      <c r="A15" s="114" t="s">
        <v>62</v>
      </c>
      <c r="B15" s="111" t="s">
        <v>63</v>
      </c>
      <c r="C15" s="112">
        <f t="shared" si="0"/>
        <v>56.312</v>
      </c>
      <c r="D15" s="112">
        <v>56.312</v>
      </c>
      <c r="E15" s="113">
        <v>0</v>
      </c>
    </row>
    <row r="16" ht="20" customHeight="1" spans="1:5">
      <c r="A16" s="114" t="s">
        <v>64</v>
      </c>
      <c r="B16" s="111" t="s">
        <v>65</v>
      </c>
      <c r="C16" s="112">
        <f t="shared" si="0"/>
        <v>1.0494</v>
      </c>
      <c r="D16" s="112">
        <v>1.0494</v>
      </c>
      <c r="E16" s="113">
        <v>0</v>
      </c>
    </row>
    <row r="17" ht="20" customHeight="1" spans="1:5">
      <c r="A17" s="114" t="s">
        <v>66</v>
      </c>
      <c r="B17" s="111" t="s">
        <v>67</v>
      </c>
      <c r="C17" s="112">
        <f t="shared" si="0"/>
        <v>20.736</v>
      </c>
      <c r="D17" s="112">
        <v>20.736</v>
      </c>
      <c r="E17" s="113">
        <v>0</v>
      </c>
    </row>
    <row r="18" ht="20" customHeight="1" spans="1:5">
      <c r="A18" s="114" t="s">
        <v>68</v>
      </c>
      <c r="B18" s="111" t="s">
        <v>69</v>
      </c>
      <c r="C18" s="112">
        <f t="shared" si="0"/>
        <v>20.736</v>
      </c>
      <c r="D18" s="112">
        <v>20.736</v>
      </c>
      <c r="E18" s="113">
        <v>0</v>
      </c>
    </row>
    <row r="19" ht="20" customHeight="1" spans="1:5">
      <c r="A19" s="114" t="s">
        <v>70</v>
      </c>
      <c r="B19" s="111" t="s">
        <v>71</v>
      </c>
      <c r="C19" s="112">
        <f t="shared" si="0"/>
        <v>14.0376</v>
      </c>
      <c r="D19" s="112">
        <v>9.7326</v>
      </c>
      <c r="E19" s="113">
        <v>4.305</v>
      </c>
    </row>
    <row r="20" ht="20" customHeight="1" spans="1:5">
      <c r="A20" s="114" t="s">
        <v>72</v>
      </c>
      <c r="B20" s="111" t="s">
        <v>73</v>
      </c>
      <c r="C20" s="112">
        <f t="shared" si="0"/>
        <v>14.0376</v>
      </c>
      <c r="D20" s="112">
        <v>9.7326</v>
      </c>
      <c r="E20" s="113">
        <v>4.305</v>
      </c>
    </row>
    <row r="21" ht="20" customHeight="1" spans="1:5">
      <c r="A21" s="114" t="s">
        <v>74</v>
      </c>
      <c r="B21" s="111" t="s">
        <v>75</v>
      </c>
      <c r="C21" s="112">
        <f t="shared" si="0"/>
        <v>14.0376</v>
      </c>
      <c r="D21" s="112">
        <v>9.7326</v>
      </c>
      <c r="E21" s="113">
        <v>4.305</v>
      </c>
    </row>
    <row r="22" ht="20" customHeight="1" spans="1:5">
      <c r="A22" s="114" t="s">
        <v>76</v>
      </c>
      <c r="B22" s="111" t="s">
        <v>77</v>
      </c>
      <c r="C22" s="112">
        <f t="shared" si="0"/>
        <v>1960.464</v>
      </c>
      <c r="D22" s="113">
        <v>26.244</v>
      </c>
      <c r="E22" s="113">
        <v>1934.22</v>
      </c>
    </row>
    <row r="23" ht="20" customHeight="1" spans="1:5">
      <c r="A23" s="114" t="s">
        <v>78</v>
      </c>
      <c r="B23" s="111" t="s">
        <v>79</v>
      </c>
      <c r="C23" s="112">
        <f t="shared" si="0"/>
        <v>1960.464</v>
      </c>
      <c r="D23" s="113">
        <v>26.244</v>
      </c>
      <c r="E23" s="113">
        <v>1934.22</v>
      </c>
    </row>
    <row r="24" ht="20" customHeight="1" spans="1:5">
      <c r="A24" s="114" t="s">
        <v>80</v>
      </c>
      <c r="B24" s="111" t="s">
        <v>81</v>
      </c>
      <c r="C24" s="112">
        <f t="shared" si="0"/>
        <v>1960.464</v>
      </c>
      <c r="D24" s="113">
        <v>26.244</v>
      </c>
      <c r="E24" s="113">
        <v>1934.22</v>
      </c>
    </row>
    <row r="25" ht="20" customHeight="1" spans="1:5">
      <c r="A25" s="114" t="s">
        <v>82</v>
      </c>
      <c r="B25" s="111" t="s">
        <v>83</v>
      </c>
      <c r="C25" s="112">
        <f t="shared" si="0"/>
        <v>169.5403</v>
      </c>
      <c r="D25" s="113">
        <v>66.616</v>
      </c>
      <c r="E25" s="113">
        <v>102.9243</v>
      </c>
    </row>
    <row r="26" ht="20" customHeight="1" spans="1:5">
      <c r="A26" s="114" t="s">
        <v>84</v>
      </c>
      <c r="B26" s="111" t="s">
        <v>85</v>
      </c>
      <c r="C26" s="112">
        <f t="shared" si="0"/>
        <v>169.5403</v>
      </c>
      <c r="D26" s="113">
        <v>66.616</v>
      </c>
      <c r="E26" s="113">
        <v>102.9243</v>
      </c>
    </row>
    <row r="27" ht="20" customHeight="1" spans="1:5">
      <c r="A27" s="114" t="s">
        <v>86</v>
      </c>
      <c r="B27" s="111" t="s">
        <v>87</v>
      </c>
      <c r="C27" s="112">
        <f t="shared" si="0"/>
        <v>169.5403</v>
      </c>
      <c r="D27" s="113">
        <v>66.616</v>
      </c>
      <c r="E27" s="113">
        <v>102.9243</v>
      </c>
    </row>
    <row r="28" ht="20" customHeight="1" spans="1:5">
      <c r="A28" s="114" t="s">
        <v>88</v>
      </c>
      <c r="B28" s="111" t="s">
        <v>89</v>
      </c>
      <c r="C28" s="112">
        <f t="shared" si="0"/>
        <v>22.5248</v>
      </c>
      <c r="D28" s="113">
        <v>22.5248</v>
      </c>
      <c r="E28" s="113"/>
    </row>
    <row r="29" ht="20" customHeight="1" spans="1:5">
      <c r="A29" s="114" t="s">
        <v>90</v>
      </c>
      <c r="B29" s="111" t="s">
        <v>91</v>
      </c>
      <c r="C29" s="112">
        <f t="shared" si="0"/>
        <v>22.5248</v>
      </c>
      <c r="D29" s="113">
        <v>22.5248</v>
      </c>
      <c r="E29" s="113"/>
    </row>
    <row r="30" ht="20" customHeight="1" spans="1:5">
      <c r="A30" s="114" t="s">
        <v>92</v>
      </c>
      <c r="B30" s="111" t="s">
        <v>93</v>
      </c>
      <c r="C30" s="112">
        <f t="shared" si="0"/>
        <v>22.5248</v>
      </c>
      <c r="D30" s="113">
        <v>22.5248</v>
      </c>
      <c r="E30" s="113"/>
    </row>
    <row r="31" ht="20" customHeight="1" spans="1:5">
      <c r="A31" s="99"/>
      <c r="B31" s="116" t="s">
        <v>94</v>
      </c>
      <c r="C31" s="112">
        <f t="shared" si="0"/>
        <v>2829.5462</v>
      </c>
      <c r="D31" s="113">
        <f>D7+D13+D19+D22+D25+D28</f>
        <v>710.8969</v>
      </c>
      <c r="E31" s="113">
        <f>E7+E13+E19+E22+E25</f>
        <v>2118.6493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C33" sqref="C33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49" t="s">
        <v>99</v>
      </c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52" t="s">
        <v>100</v>
      </c>
      <c r="B3" s="52"/>
      <c r="C3" s="52"/>
      <c r="D3" s="52"/>
      <c r="E3" s="52"/>
      <c r="F3" s="52"/>
    </row>
    <row r="4" ht="14.25" customHeight="1" spans="1:6">
      <c r="A4" s="104"/>
      <c r="B4" s="104"/>
      <c r="C4" s="104"/>
      <c r="D4" s="104"/>
      <c r="E4" s="104"/>
      <c r="F4" s="54" t="s">
        <v>2</v>
      </c>
    </row>
    <row r="5" ht="24" customHeight="1" spans="1:6">
      <c r="A5" s="135" t="s">
        <v>3</v>
      </c>
      <c r="B5" s="68"/>
      <c r="C5" s="135" t="s">
        <v>4</v>
      </c>
      <c r="D5" s="68"/>
      <c r="E5" s="68"/>
      <c r="F5" s="68"/>
    </row>
    <row r="6" ht="24" customHeight="1" spans="1:6">
      <c r="A6" s="135" t="s">
        <v>5</v>
      </c>
      <c r="B6" s="135" t="s">
        <v>6</v>
      </c>
      <c r="C6" s="68" t="s">
        <v>39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101</v>
      </c>
      <c r="E7" s="68" t="s">
        <v>40</v>
      </c>
      <c r="F7" s="68" t="s">
        <v>102</v>
      </c>
    </row>
    <row r="8" ht="24" customHeight="1" spans="1:6">
      <c r="A8" s="57" t="s">
        <v>11</v>
      </c>
      <c r="B8" s="90">
        <v>2829.5462</v>
      </c>
      <c r="C8" s="70" t="s">
        <v>12</v>
      </c>
      <c r="D8" s="92">
        <v>584.8821</v>
      </c>
      <c r="E8" s="92">
        <v>584.8821</v>
      </c>
      <c r="F8" s="74"/>
    </row>
    <row r="9" ht="24" customHeight="1" spans="1:6">
      <c r="A9" s="57" t="s">
        <v>103</v>
      </c>
      <c r="B9" s="90"/>
      <c r="C9" s="70" t="s">
        <v>14</v>
      </c>
      <c r="D9" s="91"/>
      <c r="E9" s="91"/>
      <c r="F9" s="74"/>
    </row>
    <row r="10" ht="24" customHeight="1" spans="1:6">
      <c r="A10" s="57"/>
      <c r="B10" s="89"/>
      <c r="C10" s="70" t="s">
        <v>16</v>
      </c>
      <c r="D10" s="91"/>
      <c r="E10" s="91"/>
      <c r="F10" s="74"/>
    </row>
    <row r="11" ht="24" customHeight="1" spans="1:6">
      <c r="A11" s="57"/>
      <c r="B11" s="89"/>
      <c r="C11" s="57" t="s">
        <v>18</v>
      </c>
      <c r="D11" s="89"/>
      <c r="E11" s="89"/>
      <c r="F11" s="74"/>
    </row>
    <row r="12" ht="24" customHeight="1" spans="1:6">
      <c r="A12" s="57"/>
      <c r="B12" s="89"/>
      <c r="C12" s="70" t="s">
        <v>19</v>
      </c>
      <c r="D12" s="91"/>
      <c r="E12" s="91"/>
      <c r="F12" s="74"/>
    </row>
    <row r="13" ht="24" customHeight="1" spans="1:6">
      <c r="A13" s="57"/>
      <c r="B13" s="89"/>
      <c r="C13" s="70" t="s">
        <v>20</v>
      </c>
      <c r="D13" s="91"/>
      <c r="E13" s="91"/>
      <c r="F13" s="74"/>
    </row>
    <row r="14" ht="24" customHeight="1" spans="1:6">
      <c r="A14" s="57"/>
      <c r="B14" s="89"/>
      <c r="C14" s="57" t="s">
        <v>21</v>
      </c>
      <c r="D14" s="89"/>
      <c r="E14" s="89"/>
      <c r="F14" s="57"/>
    </row>
    <row r="15" ht="24" customHeight="1" spans="1:6">
      <c r="A15" s="57"/>
      <c r="B15" s="89"/>
      <c r="C15" s="57" t="s">
        <v>22</v>
      </c>
      <c r="D15" s="90">
        <v>78.0974</v>
      </c>
      <c r="E15" s="90">
        <v>78.0974</v>
      </c>
      <c r="F15" s="99"/>
    </row>
    <row r="16" ht="24" customHeight="1" spans="1:6">
      <c r="A16" s="57"/>
      <c r="B16" s="89"/>
      <c r="C16" s="70" t="s">
        <v>23</v>
      </c>
      <c r="D16" s="92">
        <v>14.0376</v>
      </c>
      <c r="E16" s="92">
        <v>14.0376</v>
      </c>
      <c r="F16" s="99"/>
    </row>
    <row r="17" ht="24" customHeight="1" spans="1:6">
      <c r="A17" s="57"/>
      <c r="B17" s="89"/>
      <c r="C17" s="70" t="s">
        <v>24</v>
      </c>
      <c r="D17" s="89"/>
      <c r="E17" s="89"/>
      <c r="F17" s="99"/>
    </row>
    <row r="18" ht="24" customHeight="1" spans="1:6">
      <c r="A18" s="57"/>
      <c r="B18" s="89"/>
      <c r="C18" s="57" t="s">
        <v>25</v>
      </c>
      <c r="D18" s="90">
        <v>1960.464</v>
      </c>
      <c r="E18" s="90">
        <v>1960.464</v>
      </c>
      <c r="F18" s="99"/>
    </row>
    <row r="19" ht="24" customHeight="1" spans="1:6">
      <c r="A19" s="57"/>
      <c r="B19" s="89"/>
      <c r="C19" s="57" t="s">
        <v>26</v>
      </c>
      <c r="D19" s="90">
        <v>169.5403</v>
      </c>
      <c r="E19" s="90">
        <v>169.5403</v>
      </c>
      <c r="F19" s="99"/>
    </row>
    <row r="20" ht="24" customHeight="1" spans="1:6">
      <c r="A20" s="57"/>
      <c r="B20" s="89"/>
      <c r="C20" s="57" t="s">
        <v>27</v>
      </c>
      <c r="D20" s="89"/>
      <c r="E20" s="89"/>
      <c r="F20" s="57"/>
    </row>
    <row r="21" ht="24" customHeight="1" spans="1:6">
      <c r="A21" s="57"/>
      <c r="B21" s="89"/>
      <c r="C21" s="57" t="s">
        <v>28</v>
      </c>
      <c r="D21" s="89"/>
      <c r="E21" s="89"/>
      <c r="F21" s="57"/>
    </row>
    <row r="22" ht="24" customHeight="1" spans="1:6">
      <c r="A22" s="57"/>
      <c r="B22" s="89"/>
      <c r="C22" s="57" t="s">
        <v>29</v>
      </c>
      <c r="D22" s="89"/>
      <c r="E22" s="89"/>
      <c r="F22" s="57"/>
    </row>
    <row r="23" ht="24" customHeight="1" spans="1:6">
      <c r="A23" s="57"/>
      <c r="B23" s="89"/>
      <c r="C23" s="57" t="s">
        <v>30</v>
      </c>
      <c r="D23" s="89"/>
      <c r="E23" s="89"/>
      <c r="F23" s="57"/>
    </row>
    <row r="24" ht="24" customHeight="1" spans="1:6">
      <c r="A24" s="57"/>
      <c r="B24" s="89"/>
      <c r="C24" s="57" t="s">
        <v>31</v>
      </c>
      <c r="D24" s="89"/>
      <c r="E24" s="89"/>
      <c r="F24" s="57"/>
    </row>
    <row r="25" ht="24" customHeight="1" spans="1:6">
      <c r="A25" s="57"/>
      <c r="B25" s="89"/>
      <c r="C25" s="57" t="s">
        <v>32</v>
      </c>
      <c r="D25" s="90">
        <v>22.5248</v>
      </c>
      <c r="E25" s="90">
        <v>22.5248</v>
      </c>
      <c r="F25" s="99"/>
    </row>
    <row r="26" ht="24" customHeight="1" spans="1:6">
      <c r="A26" s="57"/>
      <c r="B26" s="89"/>
      <c r="C26" s="57" t="s">
        <v>33</v>
      </c>
      <c r="D26" s="89"/>
      <c r="E26" s="89"/>
      <c r="F26" s="57"/>
    </row>
    <row r="27" ht="24" customHeight="1" spans="1:6">
      <c r="A27" s="57"/>
      <c r="B27" s="89"/>
      <c r="C27" s="57" t="s">
        <v>34</v>
      </c>
      <c r="D27" s="89"/>
      <c r="E27" s="89"/>
      <c r="F27" s="57"/>
    </row>
    <row r="28" ht="24" customHeight="1" spans="1:6">
      <c r="A28" s="57"/>
      <c r="B28" s="89"/>
      <c r="C28" s="57"/>
      <c r="D28" s="89"/>
      <c r="E28" s="89"/>
      <c r="F28" s="57"/>
    </row>
    <row r="29" ht="24" customHeight="1" spans="1:6">
      <c r="A29" s="68" t="s">
        <v>35</v>
      </c>
      <c r="B29" s="90">
        <v>2829.5462</v>
      </c>
      <c r="C29" s="68" t="s">
        <v>36</v>
      </c>
      <c r="D29" s="90">
        <f>SUM(D8:D28)</f>
        <v>2829.5462</v>
      </c>
      <c r="E29" s="90">
        <f>SUM(E8:E28)</f>
        <v>2829.5462</v>
      </c>
      <c r="F29" s="5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abSelected="1" topLeftCell="A10" workbookViewId="0">
      <selection activeCell="H32" sqref="H32"/>
    </sheetView>
  </sheetViews>
  <sheetFormatPr defaultColWidth="6.875" defaultRowHeight="11.25"/>
  <cols>
    <col min="1" max="1" width="18.125" style="64" customWidth="1"/>
    <col min="2" max="2" width="13.2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65" t="s">
        <v>104</v>
      </c>
      <c r="B1" s="66"/>
      <c r="C1" s="66"/>
      <c r="D1" s="66"/>
      <c r="E1" s="66"/>
      <c r="F1" s="66"/>
      <c r="G1" s="66"/>
      <c r="H1" s="66"/>
      <c r="I1" s="72"/>
      <c r="J1" s="72"/>
      <c r="K1" s="72"/>
    </row>
    <row r="2" ht="16.5" customHeight="1" spans="1:11">
      <c r="A2" s="66"/>
      <c r="B2" s="66"/>
      <c r="C2" s="66"/>
      <c r="D2" s="66"/>
      <c r="E2" s="66"/>
      <c r="F2" s="66"/>
      <c r="G2" s="66"/>
      <c r="H2" s="66"/>
      <c r="I2" s="72"/>
      <c r="J2" s="72"/>
      <c r="K2" s="72"/>
    </row>
    <row r="3" ht="29.25" customHeight="1" spans="1:11">
      <c r="A3" s="67" t="s">
        <v>105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ht="26.25" customHeight="1" spans="1:11">
      <c r="A5" s="68" t="s">
        <v>39</v>
      </c>
      <c r="B5" s="68"/>
      <c r="C5" s="68" t="s">
        <v>106</v>
      </c>
      <c r="D5" s="68"/>
      <c r="E5" s="68"/>
      <c r="F5" s="68" t="s">
        <v>107</v>
      </c>
      <c r="G5" s="68"/>
      <c r="H5" s="68"/>
      <c r="I5" s="68" t="s">
        <v>108</v>
      </c>
      <c r="J5" s="68"/>
      <c r="K5" s="68"/>
    </row>
    <row r="6" s="63" customFormat="1" ht="30.75" customHeight="1" spans="1:11">
      <c r="A6" s="68" t="s">
        <v>44</v>
      </c>
      <c r="B6" s="68" t="s">
        <v>45</v>
      </c>
      <c r="C6" s="68" t="s">
        <v>94</v>
      </c>
      <c r="D6" s="68" t="s">
        <v>97</v>
      </c>
      <c r="E6" s="68" t="s">
        <v>98</v>
      </c>
      <c r="F6" s="68" t="s">
        <v>94</v>
      </c>
      <c r="G6" s="68" t="s">
        <v>97</v>
      </c>
      <c r="H6" s="68" t="s">
        <v>98</v>
      </c>
      <c r="I6" s="68" t="s">
        <v>94</v>
      </c>
      <c r="J6" s="68" t="s">
        <v>97</v>
      </c>
      <c r="K6" s="68" t="s">
        <v>98</v>
      </c>
    </row>
    <row r="7" s="63" customFormat="1" ht="20" customHeight="1" spans="1:11">
      <c r="A7" s="69" t="s">
        <v>46</v>
      </c>
      <c r="B7" s="88" t="s">
        <v>47</v>
      </c>
      <c r="C7" s="89">
        <v>547.1</v>
      </c>
      <c r="D7" s="89">
        <v>541.72</v>
      </c>
      <c r="E7" s="90">
        <v>5.38</v>
      </c>
      <c r="F7" s="91">
        <f>G7+H7</f>
        <v>584.8821</v>
      </c>
      <c r="G7" s="92">
        <v>507.6821</v>
      </c>
      <c r="H7" s="90">
        <v>77.2</v>
      </c>
      <c r="I7" s="89">
        <v>6.90588557850485</v>
      </c>
      <c r="J7" s="89">
        <v>-6.2833013364838</v>
      </c>
      <c r="K7" s="89">
        <v>1334.94423791822</v>
      </c>
    </row>
    <row r="8" s="63" customFormat="1" ht="20" customHeight="1" spans="1:11">
      <c r="A8" s="69" t="s">
        <v>48</v>
      </c>
      <c r="B8" s="88" t="s">
        <v>49</v>
      </c>
      <c r="C8" s="91">
        <v>547.1</v>
      </c>
      <c r="D8" s="91">
        <v>541.72</v>
      </c>
      <c r="E8" s="91">
        <v>5.38</v>
      </c>
      <c r="F8" s="91">
        <f t="shared" ref="F8:F30" si="0">G8+H8</f>
        <v>584.8821</v>
      </c>
      <c r="G8" s="92">
        <v>507.6821</v>
      </c>
      <c r="H8" s="90">
        <v>77.2</v>
      </c>
      <c r="I8" s="89">
        <v>6.90588557850485</v>
      </c>
      <c r="J8" s="89">
        <v>-6.2833013364838</v>
      </c>
      <c r="K8" s="89">
        <v>1334.94423791822</v>
      </c>
    </row>
    <row r="9" s="63" customFormat="1" ht="20" customHeight="1" spans="1:11">
      <c r="A9" s="69" t="s">
        <v>50</v>
      </c>
      <c r="B9" s="88" t="s">
        <v>51</v>
      </c>
      <c r="C9" s="91">
        <v>330.97</v>
      </c>
      <c r="D9" s="91">
        <v>325.59</v>
      </c>
      <c r="E9" s="91">
        <v>5.38</v>
      </c>
      <c r="F9" s="91">
        <f t="shared" si="0"/>
        <v>378.3624</v>
      </c>
      <c r="G9" s="92">
        <v>303.1624</v>
      </c>
      <c r="H9" s="90">
        <v>75.2</v>
      </c>
      <c r="I9" s="89">
        <v>14.3192434359609</v>
      </c>
      <c r="J9" s="89">
        <v>-6.8882950950582</v>
      </c>
      <c r="K9" s="89">
        <v>1297.76951672862</v>
      </c>
    </row>
    <row r="10" s="63" customFormat="1" ht="20" customHeight="1" spans="1:11">
      <c r="A10" s="70" t="s">
        <v>52</v>
      </c>
      <c r="B10" s="88" t="s">
        <v>53</v>
      </c>
      <c r="C10" s="91">
        <v>216.13</v>
      </c>
      <c r="D10" s="91">
        <v>216.13</v>
      </c>
      <c r="E10" s="91"/>
      <c r="F10" s="91">
        <f t="shared" si="0"/>
        <v>204.5197</v>
      </c>
      <c r="G10" s="92">
        <v>204.5197</v>
      </c>
      <c r="H10" s="90">
        <v>0</v>
      </c>
      <c r="I10" s="89">
        <v>-5.37190579743673</v>
      </c>
      <c r="J10" s="89">
        <v>-5.37190579743673</v>
      </c>
      <c r="K10" s="89">
        <v>0</v>
      </c>
    </row>
    <row r="11" s="63" customFormat="1" ht="20" customHeight="1" spans="1:11">
      <c r="A11" s="70" t="s">
        <v>54</v>
      </c>
      <c r="B11" s="93" t="s">
        <v>55</v>
      </c>
      <c r="C11" s="94"/>
      <c r="D11" s="94"/>
      <c r="E11" s="94"/>
      <c r="F11" s="91">
        <f t="shared" si="0"/>
        <v>2</v>
      </c>
      <c r="G11" s="92">
        <v>0</v>
      </c>
      <c r="H11" s="95">
        <v>2</v>
      </c>
      <c r="I11" s="89">
        <v>0</v>
      </c>
      <c r="J11" s="89">
        <v>0</v>
      </c>
      <c r="K11" s="89">
        <v>0</v>
      </c>
    </row>
    <row r="12" customFormat="1" ht="20" customHeight="1" spans="1:11">
      <c r="A12" s="70" t="s">
        <v>56</v>
      </c>
      <c r="B12" s="96" t="s">
        <v>57</v>
      </c>
      <c r="C12" s="57"/>
      <c r="D12" s="57"/>
      <c r="E12" s="57"/>
      <c r="F12" s="91">
        <f t="shared" si="0"/>
        <v>2</v>
      </c>
      <c r="G12" s="90">
        <v>0</v>
      </c>
      <c r="H12" s="90">
        <v>2</v>
      </c>
      <c r="I12" s="89">
        <v>0</v>
      </c>
      <c r="J12" s="89">
        <v>0</v>
      </c>
      <c r="K12" s="89">
        <v>0</v>
      </c>
    </row>
    <row r="13" ht="20" customHeight="1" spans="1:11">
      <c r="A13" s="70" t="s">
        <v>58</v>
      </c>
      <c r="B13" s="88" t="s">
        <v>59</v>
      </c>
      <c r="C13" s="70"/>
      <c r="D13" s="70"/>
      <c r="E13" s="70"/>
      <c r="F13" s="91">
        <f t="shared" si="0"/>
        <v>78.0974</v>
      </c>
      <c r="G13" s="90">
        <v>78.0974</v>
      </c>
      <c r="H13" s="90">
        <v>0</v>
      </c>
      <c r="I13" s="89">
        <v>0</v>
      </c>
      <c r="J13" s="89">
        <v>0</v>
      </c>
      <c r="K13" s="89">
        <v>0</v>
      </c>
    </row>
    <row r="14" ht="20" customHeight="1" spans="1:11">
      <c r="A14" s="70" t="s">
        <v>60</v>
      </c>
      <c r="B14" s="88" t="s">
        <v>61</v>
      </c>
      <c r="C14" s="70"/>
      <c r="D14" s="70"/>
      <c r="E14" s="70"/>
      <c r="F14" s="91">
        <f t="shared" si="0"/>
        <v>57.3614</v>
      </c>
      <c r="G14" s="92">
        <v>57.3614</v>
      </c>
      <c r="H14" s="90">
        <v>0</v>
      </c>
      <c r="I14" s="89">
        <v>0</v>
      </c>
      <c r="J14" s="89">
        <v>0</v>
      </c>
      <c r="K14" s="89">
        <v>0</v>
      </c>
    </row>
    <row r="15" ht="20" customHeight="1" spans="1:11">
      <c r="A15" s="70" t="s">
        <v>62</v>
      </c>
      <c r="B15" s="88" t="s">
        <v>63</v>
      </c>
      <c r="C15" s="70"/>
      <c r="D15" s="70"/>
      <c r="E15" s="70"/>
      <c r="F15" s="91">
        <f t="shared" si="0"/>
        <v>56.312</v>
      </c>
      <c r="G15" s="92">
        <v>56.312</v>
      </c>
      <c r="H15" s="90">
        <v>0</v>
      </c>
      <c r="I15" s="89">
        <v>0</v>
      </c>
      <c r="J15" s="89">
        <v>0</v>
      </c>
      <c r="K15" s="89">
        <v>0</v>
      </c>
    </row>
    <row r="16" ht="20" customHeight="1" spans="1:11">
      <c r="A16" s="70" t="s">
        <v>64</v>
      </c>
      <c r="B16" s="88" t="s">
        <v>65</v>
      </c>
      <c r="C16" s="70"/>
      <c r="D16" s="70"/>
      <c r="E16" s="70"/>
      <c r="F16" s="91">
        <f t="shared" si="0"/>
        <v>1.0494</v>
      </c>
      <c r="G16" s="92">
        <v>1.0494</v>
      </c>
      <c r="H16" s="90">
        <v>0</v>
      </c>
      <c r="I16" s="89">
        <v>0</v>
      </c>
      <c r="J16" s="89">
        <v>0</v>
      </c>
      <c r="K16" s="89">
        <v>0</v>
      </c>
    </row>
    <row r="17" ht="20" customHeight="1" spans="1:11">
      <c r="A17" s="97" t="s">
        <v>66</v>
      </c>
      <c r="B17" s="98" t="s">
        <v>67</v>
      </c>
      <c r="C17" s="97"/>
      <c r="D17" s="97"/>
      <c r="E17" s="97"/>
      <c r="F17" s="91">
        <f t="shared" si="0"/>
        <v>20.736</v>
      </c>
      <c r="G17" s="92">
        <v>20.736</v>
      </c>
      <c r="H17" s="90">
        <v>0</v>
      </c>
      <c r="I17" s="89">
        <v>0</v>
      </c>
      <c r="J17" s="89">
        <v>0</v>
      </c>
      <c r="K17" s="89">
        <v>0</v>
      </c>
    </row>
    <row r="18" ht="20" customHeight="1" spans="1:11">
      <c r="A18" s="97" t="s">
        <v>68</v>
      </c>
      <c r="B18" s="98" t="s">
        <v>69</v>
      </c>
      <c r="C18" s="97"/>
      <c r="D18" s="97"/>
      <c r="E18" s="97"/>
      <c r="F18" s="91">
        <f t="shared" si="0"/>
        <v>20.736</v>
      </c>
      <c r="G18" s="92">
        <v>20.736</v>
      </c>
      <c r="H18" s="90">
        <v>0</v>
      </c>
      <c r="I18" s="89">
        <v>0</v>
      </c>
      <c r="J18" s="89">
        <v>0</v>
      </c>
      <c r="K18" s="89">
        <v>0</v>
      </c>
    </row>
    <row r="19" ht="20" customHeight="1" spans="1:11">
      <c r="A19" s="97" t="s">
        <v>70</v>
      </c>
      <c r="B19" s="98" t="s">
        <v>71</v>
      </c>
      <c r="C19" s="90">
        <v>14.19</v>
      </c>
      <c r="D19" s="90">
        <v>7.22</v>
      </c>
      <c r="E19" s="90">
        <v>6.97</v>
      </c>
      <c r="F19" s="91">
        <f t="shared" si="0"/>
        <v>14.0376</v>
      </c>
      <c r="G19" s="92">
        <v>9.7326</v>
      </c>
      <c r="H19" s="90">
        <v>4.305</v>
      </c>
      <c r="I19" s="89">
        <v>-1.07399577167019</v>
      </c>
      <c r="J19" s="89">
        <v>34.8005540166205</v>
      </c>
      <c r="K19" s="89">
        <v>-38.2352941176471</v>
      </c>
    </row>
    <row r="20" ht="20" customHeight="1" spans="1:11">
      <c r="A20" s="97" t="s">
        <v>72</v>
      </c>
      <c r="B20" s="98" t="s">
        <v>73</v>
      </c>
      <c r="C20" s="90">
        <v>14.19</v>
      </c>
      <c r="D20" s="90">
        <v>7.22</v>
      </c>
      <c r="E20" s="90">
        <v>6.97</v>
      </c>
      <c r="F20" s="91">
        <f t="shared" si="0"/>
        <v>14.0376</v>
      </c>
      <c r="G20" s="92">
        <v>9.7326</v>
      </c>
      <c r="H20" s="90">
        <v>4.305</v>
      </c>
      <c r="I20" s="89">
        <v>-1.07399577167019</v>
      </c>
      <c r="J20" s="89">
        <v>34.8005540166205</v>
      </c>
      <c r="K20" s="89">
        <v>-38.2352941176471</v>
      </c>
    </row>
    <row r="21" ht="20" customHeight="1" spans="1:11">
      <c r="A21" s="97" t="s">
        <v>74</v>
      </c>
      <c r="B21" s="98" t="s">
        <v>75</v>
      </c>
      <c r="C21" s="90">
        <v>14.19</v>
      </c>
      <c r="D21" s="90">
        <v>7.22</v>
      </c>
      <c r="E21" s="90">
        <v>6.97</v>
      </c>
      <c r="F21" s="91">
        <f t="shared" si="0"/>
        <v>14.0376</v>
      </c>
      <c r="G21" s="92">
        <v>9.7326</v>
      </c>
      <c r="H21" s="90">
        <v>4.305</v>
      </c>
      <c r="I21" s="89">
        <v>-1.07399577167019</v>
      </c>
      <c r="J21" s="89">
        <v>34.8005540166205</v>
      </c>
      <c r="K21" s="89">
        <v>-38.2352941176471</v>
      </c>
    </row>
    <row r="22" ht="20" customHeight="1" spans="1:11">
      <c r="A22" s="97" t="s">
        <v>76</v>
      </c>
      <c r="B22" s="98" t="s">
        <v>77</v>
      </c>
      <c r="C22" s="90">
        <f t="shared" ref="C22:C24" si="1">7.25+3.6</f>
        <v>10.85</v>
      </c>
      <c r="D22" s="90">
        <v>3.6</v>
      </c>
      <c r="E22" s="90">
        <v>7.25</v>
      </c>
      <c r="F22" s="91">
        <f t="shared" si="0"/>
        <v>1960.464</v>
      </c>
      <c r="G22" s="90">
        <v>26.244</v>
      </c>
      <c r="H22" s="90">
        <v>1934.22</v>
      </c>
      <c r="I22" s="89">
        <v>17968.7926267281</v>
      </c>
      <c r="J22" s="89">
        <v>629</v>
      </c>
      <c r="K22" s="89">
        <v>26578.8965517241</v>
      </c>
    </row>
    <row r="23" ht="20" customHeight="1" spans="1:11">
      <c r="A23" s="97" t="s">
        <v>78</v>
      </c>
      <c r="B23" s="98" t="s">
        <v>79</v>
      </c>
      <c r="C23" s="90">
        <f t="shared" si="1"/>
        <v>10.85</v>
      </c>
      <c r="D23" s="90">
        <v>3.6</v>
      </c>
      <c r="E23" s="90">
        <v>7.25</v>
      </c>
      <c r="F23" s="91">
        <f t="shared" si="0"/>
        <v>1960.464</v>
      </c>
      <c r="G23" s="90">
        <v>26.244</v>
      </c>
      <c r="H23" s="90">
        <v>1934.22</v>
      </c>
      <c r="I23" s="89">
        <v>17968.7926267281</v>
      </c>
      <c r="J23" s="89">
        <v>629</v>
      </c>
      <c r="K23" s="89">
        <v>26578.8965517241</v>
      </c>
    </row>
    <row r="24" ht="20" customHeight="1" spans="1:11">
      <c r="A24" s="97" t="s">
        <v>80</v>
      </c>
      <c r="B24" s="98" t="s">
        <v>81</v>
      </c>
      <c r="C24" s="90">
        <f t="shared" si="1"/>
        <v>10.85</v>
      </c>
      <c r="D24" s="90">
        <v>3.6</v>
      </c>
      <c r="E24" s="90">
        <v>7.25</v>
      </c>
      <c r="F24" s="91">
        <f t="shared" si="0"/>
        <v>1960.464</v>
      </c>
      <c r="G24" s="90">
        <v>26.244</v>
      </c>
      <c r="H24" s="90">
        <v>1934.22</v>
      </c>
      <c r="I24" s="89">
        <v>17968.7926267281</v>
      </c>
      <c r="J24" s="89">
        <v>629</v>
      </c>
      <c r="K24" s="89">
        <v>26578.8965517241</v>
      </c>
    </row>
    <row r="25" ht="20" customHeight="1" spans="1:11">
      <c r="A25" s="97" t="s">
        <v>82</v>
      </c>
      <c r="B25" s="98" t="s">
        <v>83</v>
      </c>
      <c r="C25" s="90">
        <f t="shared" ref="C25:C27" si="2">7.42+76.83</f>
        <v>84.25</v>
      </c>
      <c r="D25" s="90">
        <v>7.42</v>
      </c>
      <c r="E25" s="90">
        <v>76.83</v>
      </c>
      <c r="F25" s="91">
        <f t="shared" si="0"/>
        <v>169.5403</v>
      </c>
      <c r="G25" s="90">
        <v>66.616</v>
      </c>
      <c r="H25" s="90">
        <v>102.9243</v>
      </c>
      <c r="I25" s="89">
        <v>101.234777448071</v>
      </c>
      <c r="J25" s="89">
        <v>797.789757412399</v>
      </c>
      <c r="K25" s="89">
        <v>33.9636860601328</v>
      </c>
    </row>
    <row r="26" ht="20" customHeight="1" spans="1:11">
      <c r="A26" s="97" t="s">
        <v>84</v>
      </c>
      <c r="B26" s="98" t="s">
        <v>85</v>
      </c>
      <c r="C26" s="90">
        <f t="shared" si="2"/>
        <v>84.25</v>
      </c>
      <c r="D26" s="90">
        <v>7.42</v>
      </c>
      <c r="E26" s="90">
        <v>76.83</v>
      </c>
      <c r="F26" s="91">
        <f t="shared" si="0"/>
        <v>169.5403</v>
      </c>
      <c r="G26" s="90">
        <v>66.616</v>
      </c>
      <c r="H26" s="90">
        <v>102.9243</v>
      </c>
      <c r="I26" s="89">
        <v>101.234777448071</v>
      </c>
      <c r="J26" s="89">
        <v>797.789757412399</v>
      </c>
      <c r="K26" s="89">
        <v>33.9636860601328</v>
      </c>
    </row>
    <row r="27" ht="20" customHeight="1" spans="1:11">
      <c r="A27" s="97" t="s">
        <v>86</v>
      </c>
      <c r="B27" s="98" t="s">
        <v>87</v>
      </c>
      <c r="C27" s="90">
        <f t="shared" si="2"/>
        <v>84.25</v>
      </c>
      <c r="D27" s="90">
        <v>7.42</v>
      </c>
      <c r="E27" s="90">
        <v>76.83</v>
      </c>
      <c r="F27" s="91">
        <f t="shared" si="0"/>
        <v>169.5403</v>
      </c>
      <c r="G27" s="90">
        <v>66.616</v>
      </c>
      <c r="H27" s="90">
        <v>102.9243</v>
      </c>
      <c r="I27" s="89">
        <v>101.234777448071</v>
      </c>
      <c r="J27" s="89">
        <v>797.789757412399</v>
      </c>
      <c r="K27" s="89">
        <v>33.9636860601328</v>
      </c>
    </row>
    <row r="28" ht="20" customHeight="1" spans="1:11">
      <c r="A28" s="97" t="s">
        <v>88</v>
      </c>
      <c r="B28" s="98" t="s">
        <v>89</v>
      </c>
      <c r="C28" s="97"/>
      <c r="D28" s="97"/>
      <c r="E28" s="97"/>
      <c r="F28" s="91">
        <f t="shared" si="0"/>
        <v>22.5248</v>
      </c>
      <c r="G28" s="90">
        <v>22.5248</v>
      </c>
      <c r="H28" s="90"/>
      <c r="I28" s="89">
        <v>0</v>
      </c>
      <c r="J28" s="89"/>
      <c r="K28" s="89"/>
    </row>
    <row r="29" ht="20" customHeight="1" spans="1:11">
      <c r="A29" s="97" t="s">
        <v>90</v>
      </c>
      <c r="B29" s="98" t="s">
        <v>91</v>
      </c>
      <c r="C29" s="97"/>
      <c r="D29" s="97"/>
      <c r="E29" s="97"/>
      <c r="F29" s="91">
        <f t="shared" si="0"/>
        <v>22.5248</v>
      </c>
      <c r="G29" s="90">
        <v>22.5248</v>
      </c>
      <c r="H29" s="90"/>
      <c r="I29" s="89">
        <v>0</v>
      </c>
      <c r="J29" s="89"/>
      <c r="K29" s="89"/>
    </row>
    <row r="30" ht="20" customHeight="1" spans="1:11">
      <c r="A30" s="97" t="s">
        <v>92</v>
      </c>
      <c r="B30" s="98" t="s">
        <v>93</v>
      </c>
      <c r="C30" s="97"/>
      <c r="D30" s="97"/>
      <c r="E30" s="97"/>
      <c r="F30" s="91">
        <f t="shared" si="0"/>
        <v>22.5248</v>
      </c>
      <c r="G30" s="90">
        <v>22.5248</v>
      </c>
      <c r="H30" s="90"/>
      <c r="I30" s="89">
        <v>0</v>
      </c>
      <c r="J30" s="89"/>
      <c r="K30" s="89"/>
    </row>
    <row r="31" ht="20" customHeight="1" spans="1:11">
      <c r="A31" s="99"/>
      <c r="B31" s="100" t="s">
        <v>94</v>
      </c>
      <c r="C31" s="90">
        <f>C25+C22+C19+C7</f>
        <v>656.39</v>
      </c>
      <c r="D31" s="90">
        <f>D25+D22+D19+D7</f>
        <v>559.96</v>
      </c>
      <c r="E31" s="90">
        <f>E25+E22+E19+E7</f>
        <v>96.43</v>
      </c>
      <c r="F31" s="90">
        <f>F25+F22+F19+F7+F13+F28</f>
        <v>2829.5462</v>
      </c>
      <c r="G31" s="90">
        <f>G25+G22+G19+G7+G28+G13</f>
        <v>710.8969</v>
      </c>
      <c r="H31" s="90">
        <f>H25+H22+H19+H7</f>
        <v>2118.6493</v>
      </c>
      <c r="I31" s="89">
        <v>331.076981672481</v>
      </c>
      <c r="J31" s="89">
        <f>(G31-D31)*100/D31</f>
        <v>26.9549432102293</v>
      </c>
      <c r="K31" s="89">
        <f>(H31-E31)*100/E31</f>
        <v>2097.08524318158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45" workbookViewId="0">
      <selection activeCell="B18" sqref="B18"/>
    </sheetView>
  </sheetViews>
  <sheetFormatPr defaultColWidth="9" defaultRowHeight="14.25" outlineLevelCol="6"/>
  <cols>
    <col min="1" max="1" width="38.375" style="76" customWidth="1"/>
    <col min="2" max="2" width="18.125" style="76" customWidth="1"/>
    <col min="3" max="3" width="22.125" style="76" customWidth="1"/>
    <col min="4" max="6" width="9" style="76"/>
    <col min="7" max="7" width="9.375" style="76"/>
    <col min="8" max="16384" width="9" style="76"/>
  </cols>
  <sheetData>
    <row r="1" ht="22.5" customHeight="1" spans="1:3">
      <c r="A1" s="77" t="s">
        <v>109</v>
      </c>
      <c r="B1" s="78"/>
      <c r="C1" s="78"/>
    </row>
    <row r="2" ht="43.5" customHeight="1" spans="1:5">
      <c r="A2" s="79" t="s">
        <v>110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111</v>
      </c>
      <c r="B4" s="82" t="s">
        <v>6</v>
      </c>
      <c r="C4" s="82" t="s">
        <v>112</v>
      </c>
    </row>
    <row r="5" ht="23.25" customHeight="1" spans="1:7">
      <c r="A5" s="83" t="s">
        <v>113</v>
      </c>
      <c r="B5" s="84">
        <v>533.0036</v>
      </c>
      <c r="C5" s="83"/>
      <c r="G5" s="85"/>
    </row>
    <row r="6" ht="23.25" customHeight="1" spans="1:7">
      <c r="A6" s="83" t="s">
        <v>114</v>
      </c>
      <c r="B6" s="84">
        <v>156.9684</v>
      </c>
      <c r="C6" s="83"/>
      <c r="G6" s="85"/>
    </row>
    <row r="7" ht="23.25" customHeight="1" spans="1:7">
      <c r="A7" s="83" t="s">
        <v>115</v>
      </c>
      <c r="B7" s="84">
        <v>96.5792</v>
      </c>
      <c r="C7" s="83"/>
      <c r="G7" s="85"/>
    </row>
    <row r="8" ht="23.25" customHeight="1" spans="1:7">
      <c r="A8" s="83" t="s">
        <v>116</v>
      </c>
      <c r="B8" s="84">
        <v>13.0807</v>
      </c>
      <c r="C8" s="83"/>
      <c r="G8" s="85"/>
    </row>
    <row r="9" ht="23.25" customHeight="1" spans="1:7">
      <c r="A9" s="83" t="s">
        <v>117</v>
      </c>
      <c r="B9" s="84">
        <v>59.892</v>
      </c>
      <c r="C9" s="83"/>
      <c r="G9" s="85"/>
    </row>
    <row r="10" ht="23.25" customHeight="1" spans="1:7">
      <c r="A10" s="83" t="s">
        <v>118</v>
      </c>
      <c r="B10" s="84">
        <v>56.312</v>
      </c>
      <c r="C10" s="83"/>
      <c r="G10" s="85"/>
    </row>
    <row r="11" ht="23.25" customHeight="1" spans="1:7">
      <c r="A11" s="83" t="s">
        <v>119</v>
      </c>
      <c r="B11" s="84">
        <v>1.0494</v>
      </c>
      <c r="C11" s="83"/>
      <c r="G11" s="85"/>
    </row>
    <row r="12" ht="23.25" customHeight="1" spans="1:7">
      <c r="A12" s="83" t="s">
        <v>120</v>
      </c>
      <c r="B12" s="84">
        <v>16.8936</v>
      </c>
      <c r="C12" s="83"/>
      <c r="G12" s="85"/>
    </row>
    <row r="13" ht="23.25" customHeight="1" spans="1:7">
      <c r="A13" s="83" t="s">
        <v>121</v>
      </c>
      <c r="B13" s="84"/>
      <c r="C13" s="83"/>
      <c r="G13" s="85"/>
    </row>
    <row r="14" ht="23.25" customHeight="1" spans="1:7">
      <c r="A14" s="83" t="s">
        <v>122</v>
      </c>
      <c r="B14" s="84">
        <v>0.705</v>
      </c>
      <c r="C14" s="83"/>
      <c r="G14" s="85"/>
    </row>
    <row r="15" ht="23.25" customHeight="1" spans="1:7">
      <c r="A15" s="83" t="s">
        <v>93</v>
      </c>
      <c r="B15" s="84">
        <v>22.5248</v>
      </c>
      <c r="C15" s="83"/>
      <c r="G15" s="85"/>
    </row>
    <row r="16" ht="23.25" customHeight="1" spans="1:7">
      <c r="A16" s="83" t="s">
        <v>123</v>
      </c>
      <c r="B16" s="84">
        <v>108.9985</v>
      </c>
      <c r="C16" s="83"/>
      <c r="G16" s="85"/>
    </row>
    <row r="17" ht="23.25" customHeight="1" spans="1:7">
      <c r="A17" s="83" t="s">
        <v>124</v>
      </c>
      <c r="B17" s="84">
        <v>134.7373</v>
      </c>
      <c r="C17" s="83"/>
      <c r="G17" s="85"/>
    </row>
    <row r="18" ht="23.25" customHeight="1" spans="1:7">
      <c r="A18" s="83" t="s">
        <v>125</v>
      </c>
      <c r="B18" s="84">
        <v>57.0886</v>
      </c>
      <c r="C18" s="83"/>
      <c r="G18" s="85"/>
    </row>
    <row r="19" ht="23.25" customHeight="1" spans="1:7">
      <c r="A19" s="83" t="s">
        <v>126</v>
      </c>
      <c r="B19" s="84">
        <v>5</v>
      </c>
      <c r="C19" s="83"/>
      <c r="G19" s="85"/>
    </row>
    <row r="20" ht="23.25" customHeight="1" spans="1:7">
      <c r="A20" s="83" t="s">
        <v>127</v>
      </c>
      <c r="B20" s="84"/>
      <c r="C20" s="83"/>
      <c r="G20" s="85"/>
    </row>
    <row r="21" ht="23.25" customHeight="1" spans="1:7">
      <c r="A21" s="83" t="s">
        <v>128</v>
      </c>
      <c r="B21" s="84"/>
      <c r="C21" s="83"/>
      <c r="G21" s="85"/>
    </row>
    <row r="22" ht="23.25" customHeight="1" spans="1:7">
      <c r="A22" s="83" t="s">
        <v>129</v>
      </c>
      <c r="B22" s="84"/>
      <c r="C22" s="83"/>
      <c r="G22" s="85"/>
    </row>
    <row r="23" ht="23.25" customHeight="1" spans="1:7">
      <c r="A23" s="83" t="s">
        <v>130</v>
      </c>
      <c r="B23" s="84"/>
      <c r="C23" s="83"/>
      <c r="G23" s="85"/>
    </row>
    <row r="24" ht="23.25" customHeight="1" spans="1:7">
      <c r="A24" s="83" t="s">
        <v>131</v>
      </c>
      <c r="B24" s="84"/>
      <c r="C24" s="83"/>
      <c r="G24" s="85"/>
    </row>
    <row r="25" ht="23.25" customHeight="1" spans="1:7">
      <c r="A25" s="83" t="s">
        <v>132</v>
      </c>
      <c r="B25" s="84"/>
      <c r="C25" s="83"/>
      <c r="G25" s="85"/>
    </row>
    <row r="26" ht="23.25" customHeight="1" spans="1:7">
      <c r="A26" s="83" t="s">
        <v>133</v>
      </c>
      <c r="B26" s="84"/>
      <c r="C26" s="83"/>
      <c r="G26" s="85"/>
    </row>
    <row r="27" ht="23.25" customHeight="1" spans="1:7">
      <c r="A27" s="83" t="s">
        <v>134</v>
      </c>
      <c r="B27" s="84"/>
      <c r="C27" s="83"/>
      <c r="G27" s="85"/>
    </row>
    <row r="28" ht="23.25" customHeight="1" spans="1:7">
      <c r="A28" s="83" t="s">
        <v>135</v>
      </c>
      <c r="B28" s="84"/>
      <c r="C28" s="83"/>
      <c r="G28" s="85"/>
    </row>
    <row r="29" ht="23.25" customHeight="1" spans="1:7">
      <c r="A29" s="83" t="s">
        <v>136</v>
      </c>
      <c r="B29" s="84">
        <v>1</v>
      </c>
      <c r="C29" s="83"/>
      <c r="G29" s="85"/>
    </row>
    <row r="30" ht="23.25" customHeight="1" spans="1:7">
      <c r="A30" s="83" t="s">
        <v>137</v>
      </c>
      <c r="B30" s="84"/>
      <c r="C30" s="83"/>
      <c r="G30" s="85"/>
    </row>
    <row r="31" ht="23.25" customHeight="1" spans="1:7">
      <c r="A31" s="83" t="s">
        <v>138</v>
      </c>
      <c r="B31" s="84">
        <v>2.5</v>
      </c>
      <c r="C31" s="83"/>
      <c r="G31" s="85"/>
    </row>
    <row r="32" ht="23.25" customHeight="1" spans="1:7">
      <c r="A32" s="83" t="s">
        <v>139</v>
      </c>
      <c r="B32" s="84">
        <v>3</v>
      </c>
      <c r="C32" s="83"/>
      <c r="G32" s="85"/>
    </row>
    <row r="33" ht="23.25" customHeight="1" spans="1:7">
      <c r="A33" s="83" t="s">
        <v>140</v>
      </c>
      <c r="B33" s="84">
        <v>8</v>
      </c>
      <c r="C33" s="83"/>
      <c r="G33" s="85"/>
    </row>
    <row r="34" ht="23.25" customHeight="1" spans="1:7">
      <c r="A34" s="83" t="s">
        <v>141</v>
      </c>
      <c r="B34" s="84"/>
      <c r="C34" s="83"/>
      <c r="G34" s="85"/>
    </row>
    <row r="35" ht="23.25" customHeight="1" spans="1:7">
      <c r="A35" s="83" t="s">
        <v>142</v>
      </c>
      <c r="B35" s="84"/>
      <c r="C35" s="83"/>
      <c r="G35" s="85"/>
    </row>
    <row r="36" ht="23.25" customHeight="1" spans="1:7">
      <c r="A36" s="83" t="s">
        <v>143</v>
      </c>
      <c r="B36" s="84"/>
      <c r="C36" s="83"/>
      <c r="G36" s="85"/>
    </row>
    <row r="37" ht="23.25" customHeight="1" spans="1:7">
      <c r="A37" s="83" t="s">
        <v>144</v>
      </c>
      <c r="B37" s="84">
        <v>2</v>
      </c>
      <c r="C37" s="83"/>
      <c r="G37" s="85"/>
    </row>
    <row r="38" ht="23.25" customHeight="1" spans="1:7">
      <c r="A38" s="83" t="s">
        <v>145</v>
      </c>
      <c r="B38" s="84"/>
      <c r="C38" s="83"/>
      <c r="G38" s="85"/>
    </row>
    <row r="39" ht="23.25" customHeight="1" spans="1:7">
      <c r="A39" s="83" t="s">
        <v>146</v>
      </c>
      <c r="B39" s="84">
        <v>2.6848</v>
      </c>
      <c r="C39" s="83"/>
      <c r="G39" s="85"/>
    </row>
    <row r="40" ht="23.25" customHeight="1" spans="1:7">
      <c r="A40" s="83" t="s">
        <v>147</v>
      </c>
      <c r="B40" s="84">
        <v>5.4939</v>
      </c>
      <c r="C40" s="83"/>
      <c r="G40" s="85"/>
    </row>
    <row r="41" ht="23.25" customHeight="1" spans="1:7">
      <c r="A41" s="83" t="s">
        <v>148</v>
      </c>
      <c r="B41" s="84">
        <v>26</v>
      </c>
      <c r="C41" s="83"/>
      <c r="G41" s="85"/>
    </row>
    <row r="42" ht="23.25" customHeight="1" spans="1:7">
      <c r="A42" s="83" t="s">
        <v>149</v>
      </c>
      <c r="B42" s="84">
        <v>12.42</v>
      </c>
      <c r="C42" s="83"/>
      <c r="G42" s="85"/>
    </row>
    <row r="43" ht="23.25" customHeight="1" spans="1:7">
      <c r="A43" s="83" t="s">
        <v>150</v>
      </c>
      <c r="B43" s="84"/>
      <c r="C43" s="83"/>
      <c r="G43" s="85"/>
    </row>
    <row r="44" ht="23.25" customHeight="1" spans="1:7">
      <c r="A44" s="83" t="s">
        <v>151</v>
      </c>
      <c r="B44" s="84">
        <v>9.55</v>
      </c>
      <c r="C44" s="83"/>
      <c r="G44" s="85"/>
    </row>
    <row r="45" ht="23.25" customHeight="1" spans="1:7">
      <c r="A45" s="83" t="s">
        <v>152</v>
      </c>
      <c r="B45" s="84">
        <v>43.156</v>
      </c>
      <c r="C45" s="83"/>
      <c r="G45" s="85"/>
    </row>
    <row r="46" ht="23.25" customHeight="1" spans="1:7">
      <c r="A46" s="83" t="s">
        <v>153</v>
      </c>
      <c r="B46" s="84"/>
      <c r="C46" s="83"/>
      <c r="G46" s="85"/>
    </row>
    <row r="47" ht="23.25" customHeight="1" spans="1:7">
      <c r="A47" s="83" t="s">
        <v>154</v>
      </c>
      <c r="B47" s="84"/>
      <c r="C47" s="83"/>
      <c r="G47" s="85"/>
    </row>
    <row r="48" ht="23.25" customHeight="1" spans="1:7">
      <c r="A48" s="83" t="s">
        <v>155</v>
      </c>
      <c r="B48" s="84"/>
      <c r="C48" s="83"/>
      <c r="G48" s="85"/>
    </row>
    <row r="49" ht="23.25" customHeight="1" spans="1:7">
      <c r="A49" s="83" t="s">
        <v>156</v>
      </c>
      <c r="B49" s="84"/>
      <c r="C49" s="83"/>
      <c r="G49" s="85"/>
    </row>
    <row r="50" ht="23.25" customHeight="1" spans="1:7">
      <c r="A50" s="83" t="s">
        <v>157</v>
      </c>
      <c r="B50" s="84">
        <v>43.156</v>
      </c>
      <c r="C50" s="83"/>
      <c r="G50" s="85"/>
    </row>
    <row r="51" ht="23.25" customHeight="1" spans="1:7">
      <c r="A51" s="83" t="s">
        <v>158</v>
      </c>
      <c r="B51" s="84"/>
      <c r="C51" s="83"/>
      <c r="G51" s="85"/>
    </row>
    <row r="52" ht="23.25" customHeight="1" spans="1:7">
      <c r="A52" s="83" t="s">
        <v>159</v>
      </c>
      <c r="B52" s="84"/>
      <c r="C52" s="83"/>
      <c r="G52" s="85"/>
    </row>
    <row r="53" ht="23.25" customHeight="1" spans="1:7">
      <c r="A53" s="83" t="s">
        <v>160</v>
      </c>
      <c r="B53" s="84"/>
      <c r="C53" s="83"/>
      <c r="G53" s="85"/>
    </row>
    <row r="54" ht="23.25" customHeight="1" spans="1:7">
      <c r="A54" s="83" t="s">
        <v>161</v>
      </c>
      <c r="B54" s="84"/>
      <c r="C54" s="83"/>
      <c r="G54" s="85"/>
    </row>
    <row r="55" ht="23.25" customHeight="1" spans="1:7">
      <c r="A55" s="83" t="s">
        <v>162</v>
      </c>
      <c r="B55" s="84"/>
      <c r="C55" s="83"/>
      <c r="G55" s="85"/>
    </row>
    <row r="56" ht="23.25" customHeight="1" spans="1:7">
      <c r="A56" s="83" t="s">
        <v>163</v>
      </c>
      <c r="B56" s="86"/>
      <c r="C56" s="83"/>
      <c r="G56" s="85"/>
    </row>
    <row r="57" ht="23.25" customHeight="1" spans="1:7">
      <c r="A57" s="82" t="s">
        <v>94</v>
      </c>
      <c r="B57" s="84">
        <v>710.8969</v>
      </c>
      <c r="C57" s="83"/>
      <c r="G57" s="8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2" sqref="E12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65" t="s">
        <v>164</v>
      </c>
      <c r="B1" s="66"/>
      <c r="C1" s="66"/>
      <c r="D1" s="66"/>
      <c r="E1" s="66"/>
      <c r="F1" s="66"/>
      <c r="G1" s="66"/>
      <c r="H1" s="66"/>
      <c r="I1" s="66"/>
      <c r="J1" s="72"/>
      <c r="K1" s="72"/>
    </row>
    <row r="2" ht="16.5" customHeight="1" spans="1:11">
      <c r="A2" s="66"/>
      <c r="B2" s="66"/>
      <c r="C2" s="66"/>
      <c r="D2" s="66"/>
      <c r="E2" s="66"/>
      <c r="F2" s="66"/>
      <c r="G2" s="66"/>
      <c r="H2" s="66"/>
      <c r="I2" s="66"/>
      <c r="J2" s="72"/>
      <c r="K2" s="72"/>
    </row>
    <row r="3" ht="29.25" customHeight="1" spans="1:11">
      <c r="A3" s="67" t="s">
        <v>165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49"/>
      <c r="B4" s="49"/>
      <c r="C4" s="49"/>
      <c r="D4" s="49"/>
      <c r="E4" s="49"/>
      <c r="F4" s="49"/>
      <c r="G4" s="49"/>
      <c r="H4" s="49"/>
      <c r="I4" s="49"/>
      <c r="J4" s="73" t="s">
        <v>2</v>
      </c>
      <c r="K4" s="73"/>
    </row>
    <row r="5" ht="26.25" customHeight="1" spans="1:11">
      <c r="A5" s="68" t="s">
        <v>39</v>
      </c>
      <c r="B5" s="68"/>
      <c r="C5" s="68" t="s">
        <v>106</v>
      </c>
      <c r="D5" s="68"/>
      <c r="E5" s="68"/>
      <c r="F5" s="68" t="s">
        <v>107</v>
      </c>
      <c r="G5" s="68"/>
      <c r="H5" s="68"/>
      <c r="I5" s="68" t="s">
        <v>166</v>
      </c>
      <c r="J5" s="68"/>
      <c r="K5" s="68"/>
    </row>
    <row r="6" s="63" customFormat="1" ht="27.75" customHeight="1" spans="1:11">
      <c r="A6" s="68" t="s">
        <v>44</v>
      </c>
      <c r="B6" s="68" t="s">
        <v>45</v>
      </c>
      <c r="C6" s="68" t="s">
        <v>94</v>
      </c>
      <c r="D6" s="68" t="s">
        <v>97</v>
      </c>
      <c r="E6" s="68" t="s">
        <v>98</v>
      </c>
      <c r="F6" s="68" t="s">
        <v>94</v>
      </c>
      <c r="G6" s="68" t="s">
        <v>97</v>
      </c>
      <c r="H6" s="68" t="s">
        <v>98</v>
      </c>
      <c r="I6" s="68" t="s">
        <v>94</v>
      </c>
      <c r="J6" s="68" t="s">
        <v>97</v>
      </c>
      <c r="K6" s="68" t="s">
        <v>98</v>
      </c>
    </row>
    <row r="7" s="63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4"/>
      <c r="K7" s="74"/>
    </row>
    <row r="8" s="63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4"/>
      <c r="K8" s="74"/>
    </row>
    <row r="9" s="63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4"/>
      <c r="K9" s="74"/>
    </row>
    <row r="10" s="63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4"/>
      <c r="K10" s="74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5"/>
      <c r="K11" s="75"/>
    </row>
    <row r="12" customFormat="1" ht="30" customHeight="1" spans="1:11">
      <c r="A12" s="69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57"/>
      <c r="K13" s="57"/>
    </row>
    <row r="14" ht="30" customHeight="1" spans="1:11">
      <c r="A14" s="69"/>
      <c r="B14" s="57"/>
      <c r="C14" s="57"/>
      <c r="D14" s="57"/>
      <c r="E14" s="57"/>
      <c r="F14" s="57"/>
      <c r="G14" s="57"/>
      <c r="H14" s="57"/>
      <c r="I14" s="70"/>
      <c r="J14" s="57"/>
      <c r="K14" s="57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57"/>
      <c r="K15" s="57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57"/>
      <c r="K16" s="57"/>
    </row>
    <row r="17" ht="30" customHeight="1" spans="1:11">
      <c r="A17" s="69"/>
      <c r="B17" s="70"/>
      <c r="C17" s="70"/>
      <c r="D17" s="70"/>
      <c r="E17" s="70"/>
      <c r="F17" s="70"/>
      <c r="G17" s="70"/>
      <c r="H17" s="70"/>
      <c r="I17" s="70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2" sqref="E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9" t="s">
        <v>167</v>
      </c>
    </row>
    <row r="2" ht="19.5" customHeight="1" spans="1:2">
      <c r="A2" s="50"/>
      <c r="B2" s="51"/>
    </row>
    <row r="3" ht="30" customHeight="1" spans="1:2">
      <c r="A3" s="52" t="s">
        <v>168</v>
      </c>
      <c r="B3" s="52"/>
    </row>
    <row r="4" ht="16.5" customHeight="1" spans="1:2">
      <c r="A4" s="53"/>
      <c r="B4" s="54" t="s">
        <v>2</v>
      </c>
    </row>
    <row r="5" ht="38.25" customHeight="1" spans="1:2">
      <c r="A5" s="55" t="s">
        <v>5</v>
      </c>
      <c r="B5" s="55" t="s">
        <v>107</v>
      </c>
    </row>
    <row r="6" ht="38.25" customHeight="1" spans="1:2">
      <c r="A6" s="56" t="s">
        <v>169</v>
      </c>
      <c r="B6" s="57">
        <v>34</v>
      </c>
    </row>
    <row r="7" ht="38.25" customHeight="1" spans="1:2">
      <c r="A7" s="57" t="s">
        <v>170</v>
      </c>
      <c r="B7" s="57">
        <v>0</v>
      </c>
    </row>
    <row r="8" ht="38.25" customHeight="1" spans="1:2">
      <c r="A8" s="57" t="s">
        <v>171</v>
      </c>
      <c r="B8" s="57">
        <v>8</v>
      </c>
    </row>
    <row r="9" ht="38.25" customHeight="1" spans="1:2">
      <c r="A9" s="58" t="s">
        <v>172</v>
      </c>
      <c r="B9" s="58">
        <v>26</v>
      </c>
    </row>
    <row r="10" ht="38.25" customHeight="1" spans="1:2">
      <c r="A10" s="59" t="s">
        <v>173</v>
      </c>
      <c r="B10" s="58">
        <v>26</v>
      </c>
    </row>
    <row r="11" ht="38.25" customHeight="1" spans="1:2">
      <c r="A11" s="60" t="s">
        <v>174</v>
      </c>
      <c r="B11" s="61">
        <v>0</v>
      </c>
    </row>
    <row r="12" ht="91.5" customHeight="1" spans="1:2">
      <c r="A12" s="62" t="s">
        <v>175</v>
      </c>
      <c r="B12" s="6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2" sqref="A2:N2"/>
    </sheetView>
  </sheetViews>
  <sheetFormatPr defaultColWidth="9" defaultRowHeight="14.25"/>
  <cols>
    <col min="1" max="1" width="16.75" customWidth="1"/>
    <col min="2" max="4" width="8.75" customWidth="1"/>
    <col min="6" max="7" width="10.375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4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40</v>
      </c>
      <c r="G5" s="8"/>
      <c r="H5" s="8"/>
      <c r="I5" s="8"/>
      <c r="J5" s="45"/>
      <c r="K5" s="45"/>
      <c r="L5" s="23" t="s">
        <v>185</v>
      </c>
      <c r="M5" s="23" t="s">
        <v>186</v>
      </c>
      <c r="N5" s="46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7"/>
    </row>
    <row r="7" ht="24" customHeight="1" spans="1:14">
      <c r="A7" s="32" t="s">
        <v>193</v>
      </c>
      <c r="B7" s="32" t="s">
        <v>194</v>
      </c>
      <c r="C7" s="33" t="s">
        <v>195</v>
      </c>
      <c r="D7" s="34">
        <v>5</v>
      </c>
      <c r="E7" s="35">
        <v>2</v>
      </c>
      <c r="F7" s="35">
        <v>2</v>
      </c>
      <c r="G7" s="35">
        <v>2</v>
      </c>
      <c r="H7" s="36"/>
      <c r="I7" s="36"/>
      <c r="J7" s="36"/>
      <c r="K7" s="36"/>
      <c r="L7" s="36"/>
      <c r="M7" s="36"/>
      <c r="N7" s="36" t="s">
        <v>196</v>
      </c>
    </row>
    <row r="8" ht="24" customHeight="1" spans="1:14">
      <c r="A8" s="32" t="s">
        <v>197</v>
      </c>
      <c r="B8" s="32" t="s">
        <v>198</v>
      </c>
      <c r="C8" s="33" t="s">
        <v>195</v>
      </c>
      <c r="D8" s="34">
        <v>5</v>
      </c>
      <c r="E8" s="37">
        <v>0.65</v>
      </c>
      <c r="F8" s="37">
        <v>0.65</v>
      </c>
      <c r="G8" s="37">
        <v>0.65</v>
      </c>
      <c r="H8" s="38"/>
      <c r="I8" s="38"/>
      <c r="J8" s="38"/>
      <c r="K8" s="38"/>
      <c r="L8" s="38"/>
      <c r="M8" s="38"/>
      <c r="N8" s="36" t="s">
        <v>196</v>
      </c>
    </row>
    <row r="9" ht="24" customHeight="1" spans="1:14">
      <c r="A9" s="32" t="s">
        <v>199</v>
      </c>
      <c r="B9" s="32" t="s">
        <v>200</v>
      </c>
      <c r="C9" s="33" t="s">
        <v>201</v>
      </c>
      <c r="D9" s="34">
        <v>20</v>
      </c>
      <c r="E9" s="37">
        <v>1</v>
      </c>
      <c r="F9" s="37">
        <v>1</v>
      </c>
      <c r="G9" s="37">
        <v>1</v>
      </c>
      <c r="H9" s="38"/>
      <c r="I9" s="38"/>
      <c r="J9" s="38"/>
      <c r="K9" s="38"/>
      <c r="L9" s="38"/>
      <c r="M9" s="38"/>
      <c r="N9" s="36" t="s">
        <v>196</v>
      </c>
    </row>
    <row r="10" ht="24" customHeight="1" spans="1:14">
      <c r="A10" s="32" t="s">
        <v>202</v>
      </c>
      <c r="B10" s="32" t="s">
        <v>203</v>
      </c>
      <c r="C10" s="33" t="s">
        <v>195</v>
      </c>
      <c r="D10" s="34">
        <v>1</v>
      </c>
      <c r="E10" s="37">
        <v>0.6</v>
      </c>
      <c r="F10" s="37">
        <v>0.6</v>
      </c>
      <c r="G10" s="37">
        <v>0.6</v>
      </c>
      <c r="H10" s="38"/>
      <c r="I10" s="38"/>
      <c r="J10" s="38"/>
      <c r="K10" s="38"/>
      <c r="L10" s="38"/>
      <c r="M10" s="38"/>
      <c r="N10" s="36" t="s">
        <v>196</v>
      </c>
    </row>
    <row r="11" ht="24" customHeight="1" spans="1:14">
      <c r="A11" s="32" t="s">
        <v>204</v>
      </c>
      <c r="B11" s="32" t="s">
        <v>205</v>
      </c>
      <c r="C11" s="33" t="s">
        <v>195</v>
      </c>
      <c r="D11" s="34">
        <v>3</v>
      </c>
      <c r="E11" s="37">
        <v>0.6</v>
      </c>
      <c r="F11" s="37">
        <v>0.6</v>
      </c>
      <c r="G11" s="37">
        <v>0.6</v>
      </c>
      <c r="H11" s="38"/>
      <c r="I11" s="38"/>
      <c r="J11" s="38"/>
      <c r="K11" s="38"/>
      <c r="L11" s="38"/>
      <c r="M11" s="38"/>
      <c r="N11" s="36" t="s">
        <v>196</v>
      </c>
    </row>
    <row r="12" ht="24" customHeight="1" spans="1:14">
      <c r="A12" s="32" t="s">
        <v>206</v>
      </c>
      <c r="B12" s="32" t="s">
        <v>207</v>
      </c>
      <c r="C12" s="33" t="s">
        <v>195</v>
      </c>
      <c r="D12" s="34">
        <v>1</v>
      </c>
      <c r="E12" s="37">
        <v>1.2</v>
      </c>
      <c r="F12" s="37">
        <v>1.2</v>
      </c>
      <c r="G12" s="37">
        <v>1.2</v>
      </c>
      <c r="H12" s="38"/>
      <c r="I12" s="38"/>
      <c r="J12" s="38"/>
      <c r="K12" s="38"/>
      <c r="L12" s="38"/>
      <c r="M12" s="38"/>
      <c r="N12" s="36" t="s">
        <v>196</v>
      </c>
    </row>
    <row r="13" ht="24" customHeight="1" spans="1:14">
      <c r="A13" s="32" t="s">
        <v>208</v>
      </c>
      <c r="B13" s="32" t="s">
        <v>209</v>
      </c>
      <c r="C13" s="33" t="s">
        <v>210</v>
      </c>
      <c r="D13" s="34">
        <v>50</v>
      </c>
      <c r="E13" s="37">
        <v>1</v>
      </c>
      <c r="F13" s="37">
        <v>1</v>
      </c>
      <c r="G13" s="37">
        <v>1</v>
      </c>
      <c r="H13" s="38"/>
      <c r="I13" s="38"/>
      <c r="J13" s="38"/>
      <c r="K13" s="38"/>
      <c r="L13" s="38"/>
      <c r="M13" s="38"/>
      <c r="N13" s="36" t="s">
        <v>196</v>
      </c>
    </row>
    <row r="14" ht="24" customHeight="1" spans="1:14">
      <c r="A14" s="32" t="s">
        <v>211</v>
      </c>
      <c r="B14" s="32" t="s">
        <v>212</v>
      </c>
      <c r="C14" s="33" t="s">
        <v>213</v>
      </c>
      <c r="D14" s="34">
        <v>7</v>
      </c>
      <c r="E14" s="37">
        <v>1</v>
      </c>
      <c r="F14" s="37">
        <v>1</v>
      </c>
      <c r="G14" s="37">
        <v>1</v>
      </c>
      <c r="H14" s="38"/>
      <c r="I14" s="38"/>
      <c r="J14" s="38"/>
      <c r="K14" s="38"/>
      <c r="L14" s="38"/>
      <c r="M14" s="38"/>
      <c r="N14" s="36" t="s">
        <v>196</v>
      </c>
    </row>
    <row r="15" ht="24" customHeight="1" spans="1:14">
      <c r="A15" s="39" t="s">
        <v>193</v>
      </c>
      <c r="B15" s="39" t="s">
        <v>214</v>
      </c>
      <c r="C15" s="40" t="s">
        <v>195</v>
      </c>
      <c r="D15" s="41">
        <v>3</v>
      </c>
      <c r="E15" s="37">
        <v>1.5</v>
      </c>
      <c r="F15" s="37">
        <v>1.5</v>
      </c>
      <c r="G15" s="37">
        <v>1.5</v>
      </c>
      <c r="H15" s="38"/>
      <c r="I15" s="38"/>
      <c r="J15" s="38"/>
      <c r="K15" s="38"/>
      <c r="L15" s="38"/>
      <c r="M15" s="38"/>
      <c r="N15" s="36" t="s">
        <v>196</v>
      </c>
    </row>
    <row r="16" ht="24" customHeight="1" spans="1:14">
      <c r="A16" s="17" t="s">
        <v>215</v>
      </c>
      <c r="B16" s="42"/>
      <c r="C16" s="42"/>
      <c r="D16" s="18"/>
      <c r="E16" s="38">
        <v>9.55</v>
      </c>
      <c r="F16" s="38">
        <v>9.55</v>
      </c>
      <c r="G16" s="38">
        <v>9.55</v>
      </c>
      <c r="H16" s="38"/>
      <c r="I16" s="38"/>
      <c r="J16" s="38"/>
      <c r="K16" s="38"/>
      <c r="L16" s="38"/>
      <c r="M16" s="38"/>
      <c r="N16" s="4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2018-05-04T01:38:00Z</cp:lastPrinted>
  <dcterms:modified xsi:type="dcterms:W3CDTF">2024-11-14T02:42:19Z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9C99ADB732924B09AC59A6299ACFD987_12</vt:lpwstr>
  </property>
</Properties>
</file>