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 tabRatio="854" firstSheet="9" activeTab="10"/>
  </bookViews>
  <sheets>
    <sheet name="1、2023年部门收支总表" sheetId="1" r:id="rId1"/>
    <sheet name="2、2023年部门收入总表" sheetId="8" r:id="rId2"/>
    <sheet name="3、2023年部门支出总表" sheetId="9" r:id="rId3"/>
    <sheet name="4、2023年财政拨款收支总表" sheetId="12" r:id="rId4"/>
    <sheet name="5、2023年一般公共预算支出表" sheetId="2" r:id="rId5"/>
    <sheet name="6、2023年一般公共预算基本支出经济科目表" sheetId="6" r:id="rId6"/>
    <sheet name="7、2023年一般公共预算“三公”经费支出表" sheetId="3" r:id="rId7"/>
    <sheet name="8、2023年政府性基金预算收入表 " sheetId="16" r:id="rId8"/>
    <sheet name="9、2023年政府性基金预算支出表" sheetId="13" r:id="rId9"/>
    <sheet name="10、2023年国有资本经营预算收支预算表" sheetId="17" r:id="rId10"/>
    <sheet name="11、2023年一般公共预算重点项目绩效目标表" sheetId="15" r:id="rId11"/>
    <sheet name="12、2023年政府采购预算表" sheetId="4" r:id="rId12"/>
    <sheet name="13、2023年政府购买服务支出预算表" sheetId="11" r:id="rId13"/>
  </sheets>
  <definedNames>
    <definedName name="_xlnm.Print_Titles" localSheetId="0">'1、2023年部门收支总表'!$1:$7</definedName>
    <definedName name="_xlnm.Print_Titles" localSheetId="3">'4、2023年财政拨款收支总表'!$1:$7</definedName>
    <definedName name="_xlnm.Print_Titles" localSheetId="5">'6、2023年一般公共预算基本支出经济科目表'!$1:$4</definedName>
    <definedName name="_xlnm.Print_Area" localSheetId="7">'8、2023年政府性基金预算收入表 '!$A$1:$C$11</definedName>
  </definedNames>
  <calcPr calcId="144525"/>
</workbook>
</file>

<file path=xl/sharedStrings.xml><?xml version="1.0" encoding="utf-8"?>
<sst xmlns="http://schemas.openxmlformats.org/spreadsheetml/2006/main" count="562" uniqueCount="338">
  <si>
    <t>表1</t>
  </si>
  <si>
    <t>孝义市西辛庄镇人民政府2023年部门收支总表</t>
  </si>
  <si>
    <t>单位：万元</t>
  </si>
  <si>
    <t>收      入</t>
  </si>
  <si>
    <t>支      出</t>
  </si>
  <si>
    <t>项 目</t>
  </si>
  <si>
    <t>预算数</t>
  </si>
  <si>
    <t>项  目</t>
  </si>
  <si>
    <t>2022年</t>
  </si>
  <si>
    <t>2023年</t>
  </si>
  <si>
    <t>2023年比2022年增减%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</si>
  <si>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</si>
  <si>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</si>
  <si>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</si>
  <si>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</si>
  <si>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</si>
  <si>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</si>
  <si>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</si>
  <si>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</si>
  <si>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</si>
  <si>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</si>
  <si>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</si>
  <si>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</si>
  <si>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</si>
  <si>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</si>
  <si>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</si>
  <si>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</si>
  <si>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</si>
  <si>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</si>
  <si>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</si>
  <si>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</si>
  <si>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</si>
  <si>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</si>
  <si>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</si>
  <si>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</si>
  <si>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</si>
  <si>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</si>
  <si>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</si>
  <si>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</si>
  <si>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孝义市西辛庄镇人民政府2023年部门收入总表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</si>
  <si>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</si>
  <si>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</si>
  <si>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</si>
  <si>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</si>
  <si>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</si>
  <si>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</si>
  <si>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</si>
  <si>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201</t>
  </si>
  <si>
    <t>一般公共服务支出</t>
  </si>
  <si>
    <t>　20103</t>
  </si>
  <si>
    <t>　政府办公厅(室)及相关机构事务</t>
  </si>
  <si>
    <t>　　2010301</t>
  </si>
  <si>
    <t>　　行政运行</t>
  </si>
  <si>
    <t>　　2010350</t>
  </si>
  <si>
    <t>　　事业运行</t>
  </si>
  <si>
    <t>　20138</t>
  </si>
  <si>
    <t>　市场监督管理事务</t>
  </si>
  <si>
    <t>　　2013899</t>
  </si>
  <si>
    <t>　　其他市场监督管理事务</t>
  </si>
  <si>
    <t>208</t>
  </si>
  <si>
    <t>社会保障和就业支出</t>
  </si>
  <si>
    <t>　20805</t>
  </si>
  <si>
    <t>　行政事业单位养老支出</t>
  </si>
  <si>
    <t>　　2080501</t>
  </si>
  <si>
    <t>　　行政单位离退休</t>
  </si>
  <si>
    <t>　　2080505</t>
  </si>
  <si>
    <t>　　机关事业单位基本养老保险缴费支出</t>
  </si>
  <si>
    <t>　20811</t>
  </si>
  <si>
    <t>　残疾人事业</t>
  </si>
  <si>
    <t>　　2081107</t>
  </si>
  <si>
    <t>　　残疾人生活和护理补贴</t>
  </si>
  <si>
    <t>210</t>
  </si>
  <si>
    <t>卫生健康支出</t>
  </si>
  <si>
    <t>　21007</t>
  </si>
  <si>
    <t>　计划生育事务</t>
  </si>
  <si>
    <t>　　2100717</t>
  </si>
  <si>
    <t>　　计划生育服务</t>
  </si>
  <si>
    <t>　21011</t>
  </si>
  <si>
    <t>　行政事业单位医疗</t>
  </si>
  <si>
    <t>　　2101101</t>
  </si>
  <si>
    <t>　　行政单位医疗</t>
  </si>
  <si>
    <t>　　2101102</t>
  </si>
  <si>
    <t>　　事业单位医疗</t>
  </si>
  <si>
    <t>　　2101103</t>
  </si>
  <si>
    <t>　　公务员医疗补助</t>
  </si>
  <si>
    <t>211</t>
  </si>
  <si>
    <t>节能环保支出</t>
  </si>
  <si>
    <t xml:space="preserve">  21103</t>
  </si>
  <si>
    <t xml:space="preserve">  污染防治</t>
  </si>
  <si>
    <t xml:space="preserve">    2110301</t>
  </si>
  <si>
    <t xml:space="preserve">    大气</t>
  </si>
  <si>
    <t>212</t>
  </si>
  <si>
    <t>城乡社区支出</t>
  </si>
  <si>
    <t>　21201</t>
  </si>
  <si>
    <t>　城乡社区管理事务</t>
  </si>
  <si>
    <t>　　2120199</t>
  </si>
  <si>
    <t>　　其他城乡社区管理事务支出</t>
  </si>
  <si>
    <t>　21203</t>
  </si>
  <si>
    <t>　城乡社区公共设施</t>
  </si>
  <si>
    <t>　　2120399</t>
  </si>
  <si>
    <t>　　其他城乡社区公共设施支出</t>
  </si>
  <si>
    <t>　21208</t>
  </si>
  <si>
    <t>　国有土地使用权出让收入安排的支出</t>
  </si>
  <si>
    <t>　　2120804</t>
  </si>
  <si>
    <t>　　农村基础设施建设支出</t>
  </si>
  <si>
    <t>　　2120816</t>
  </si>
  <si>
    <t>　　农业农村生态环境支出</t>
  </si>
  <si>
    <t>213</t>
  </si>
  <si>
    <t>农林水支出</t>
  </si>
  <si>
    <t>　21307</t>
  </si>
  <si>
    <t>　农村综合改革</t>
  </si>
  <si>
    <t>　　2130705</t>
  </si>
  <si>
    <t>　　对村民委员会和村党支部的补助</t>
  </si>
  <si>
    <t>221</t>
  </si>
  <si>
    <t>住房保障支出</t>
  </si>
  <si>
    <t>　22102</t>
  </si>
  <si>
    <t>　住房改革支出</t>
  </si>
  <si>
    <t>　　2210201</t>
  </si>
  <si>
    <t>　　住房公积金</t>
  </si>
  <si>
    <t>合      计</t>
  </si>
  <si>
    <t>表3</t>
  </si>
  <si>
    <t>孝义市西辛庄镇人民政府2023年部门支出总表</t>
  </si>
  <si>
    <t>基本支出</t>
  </si>
  <si>
    <t>项目支出</t>
  </si>
  <si>
    <t>表4</t>
  </si>
  <si>
    <t>孝义市西辛庄镇人民政府2023年财政拨款收支总表</t>
  </si>
  <si>
    <t>小计</t>
  </si>
  <si>
    <t>政府性基金预算</t>
  </si>
  <si>
    <t>十五、资源勘探信息等支出</t>
  </si>
  <si>
    <t>表5</t>
  </si>
  <si>
    <t>孝义市西辛庄镇人民政府2023年一般公共预算支出表</t>
  </si>
  <si>
    <t>2022年预算数</t>
  </si>
  <si>
    <t>2023年预算数</t>
  </si>
  <si>
    <t>2023年预算数比2022年预算数增减%</t>
  </si>
  <si>
    <t>合计</t>
  </si>
  <si>
    <t xml:space="preserve">  20103</t>
  </si>
  <si>
    <t xml:space="preserve">  政府办公厅及相关机构事务</t>
  </si>
  <si>
    <t xml:space="preserve">    2010301</t>
  </si>
  <si>
    <t xml:space="preserve">    行政运行</t>
  </si>
  <si>
    <t xml:space="preserve">    2010350</t>
  </si>
  <si>
    <t xml:space="preserve">    事业运行</t>
  </si>
  <si>
    <t xml:space="preserve">  20138</t>
  </si>
  <si>
    <t xml:space="preserve">    2013899</t>
  </si>
  <si>
    <t xml:space="preserve">  20805</t>
  </si>
  <si>
    <t xml:space="preserve">  行政事业单位离退休</t>
  </si>
  <si>
    <t xml:space="preserve">    2080501</t>
  </si>
  <si>
    <t xml:space="preserve">    行政单位离退休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</si>
  <si>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</si>
  <si>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</si>
  <si>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</si>
  <si>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</si>
  <si>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</si>
  <si>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    机关事业单位职业年金缴费支出</t>
  </si>
  <si>
    <t xml:space="preserve">  20811</t>
  </si>
  <si>
    <t xml:space="preserve">  残疾人事业</t>
  </si>
  <si>
    <t xml:space="preserve">    2081107</t>
  </si>
  <si>
    <t xml:space="preserve">    残疾人生活和护理补贴</t>
  </si>
  <si>
    <t xml:space="preserve">  21007</t>
  </si>
  <si>
    <t xml:space="preserve">  计划生育事务</t>
  </si>
  <si>
    <t xml:space="preserve">    2100799</t>
  </si>
  <si>
    <t xml:space="preserve">    其他计划生育事务支出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</si>
  <si>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</si>
  <si>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</si>
  <si>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</si>
  <si>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</si>
  <si>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 xml:space="preserve">    2101102</t>
  </si>
  <si>
    <t xml:space="preserve">    事业单位医疗</t>
  </si>
  <si>
    <t xml:space="preserve">    2101103</t>
  </si>
  <si>
    <t xml:space="preserve">    公务员医疗</t>
  </si>
  <si>
    <t xml:space="preserve">  21201</t>
  </si>
  <si>
    <t xml:space="preserve">  城乡社区管理事务</t>
  </si>
  <si>
    <t xml:space="preserve">    2120199</t>
  </si>
  <si>
    <t xml:space="preserve">    其他城乡社区管理事务支出</t>
  </si>
  <si>
    <t xml:space="preserve">  21203</t>
  </si>
  <si>
    <t xml:space="preserve">  城乡社区公共设施</t>
  </si>
  <si>
    <t xml:space="preserve">    2120399</t>
  </si>
  <si>
    <t xml:space="preserve">    其他城乡社区公共设施支出</t>
  </si>
  <si>
    <t xml:space="preserve">  21307</t>
  </si>
  <si>
    <t xml:space="preserve">  农村综合改革</t>
  </si>
  <si>
    <t xml:space="preserve">    2130705</t>
  </si>
  <si>
    <t xml:space="preserve">    对村民委员会和党支部的补助</t>
  </si>
  <si>
    <t>商业服务业等支出</t>
  </si>
  <si>
    <t xml:space="preserve">  21602</t>
  </si>
  <si>
    <t xml:space="preserve">  商业流通事务</t>
  </si>
  <si>
    <t xml:space="preserve">    2160299</t>
  </si>
  <si>
    <t>　  其他商业流通事务支出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</si>
  <si>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</si>
  <si>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</si>
  <si>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</si>
  <si>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</si>
  <si>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>合     计</t>
  </si>
  <si>
    <t>表6</t>
  </si>
  <si>
    <t>孝义市西辛庄镇人民政府2023年一般公共预算基本支出经济科目表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</si>
  <si>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</si>
  <si>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</si>
  <si>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</si>
  <si>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</si>
  <si>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</si>
  <si>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</si>
  <si>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</si>
  <si>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</si>
  <si>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</si>
  <si>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</si>
  <si>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</si>
  <si>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</si>
  <si>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</si>
  <si>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</si>
  <si>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</si>
  <si>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</si>
  <si>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</si>
  <si>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</si>
  <si>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</si>
  <si>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</si>
  <si>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</si>
  <si>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</si>
  <si>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</si>
  <si>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</si>
  <si>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</si>
  <si>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</si>
  <si>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</si>
  <si>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</si>
  <si>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</si>
  <si>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</si>
  <si>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</si>
  <si>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</si>
  <si>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</si>
  <si>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</si>
  <si>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</si>
  <si>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</si>
  <si>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</si>
  <si>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</si>
  <si>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</si>
  <si>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</si>
  <si>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</si>
  <si>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</si>
  <si>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</si>
  <si>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</si>
  <si>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</si>
  <si>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</si>
  <si>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</si>
  <si>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</si>
  <si>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</si>
  <si>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</si>
  <si>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</si>
  <si>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</si>
  <si>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</si>
  <si>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</si>
  <si>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孝义市西辛庄镇人民政府2023年一般公共预算“三公”经费支出情况统计表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</si>
  <si>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</si>
  <si>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</si>
  <si>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</si>
  <si>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</si>
  <si>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</si>
  <si>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</si>
  <si>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</si>
  <si>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</si>
  <si>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孝义市西辛庄镇人民政府2023年政府性基金预算收入表</t>
  </si>
  <si>
    <t>政府性基金预算收入</t>
  </si>
  <si>
    <t>103</t>
  </si>
  <si>
    <t>非税收入</t>
  </si>
  <si>
    <t>　10301</t>
  </si>
  <si>
    <t>　政府性基金收入</t>
  </si>
  <si>
    <t>　1030148</t>
  </si>
  <si>
    <t>　国有土地使用权出让收入</t>
  </si>
  <si>
    <t>表9</t>
  </si>
  <si>
    <t>孝义市西辛庄镇人民政府2023年政府性基金预算支出表</t>
  </si>
  <si>
    <t>2023年预算比2022年预算数增减</t>
  </si>
  <si>
    <t xml:space="preserve">  21208</t>
  </si>
  <si>
    <t xml:space="preserve">  国有土地使用权出让收入安排的支出</t>
  </si>
  <si>
    <t xml:space="preserve">    2120804</t>
  </si>
  <si>
    <t xml:space="preserve">    农村基础设施建设支出</t>
  </si>
  <si>
    <t xml:space="preserve">    2120816</t>
  </si>
  <si>
    <t xml:space="preserve">    农业农村生态环境支出</t>
  </si>
  <si>
    <t>表10</t>
  </si>
  <si>
    <t>孝义市西辛庄镇人民政府2023年国有资本经营预算收支预算表</t>
  </si>
  <si>
    <t>国有资本经营预算收入</t>
  </si>
  <si>
    <t>国有资本经营预算支出</t>
  </si>
  <si>
    <t>国有资本经营收入预算</t>
  </si>
  <si>
    <t>表11</t>
  </si>
  <si>
    <t>孝义市西辛庄镇人民政府2023年一般公共预算重点项目绩效目标表</t>
  </si>
  <si>
    <t>项目名称</t>
  </si>
  <si>
    <t>2023年预算金额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</si>
  <si>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</si>
  <si>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</si>
  <si>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</si>
  <si>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</si>
  <si>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</si>
  <si>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</si>
  <si>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</si>
  <si>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</si>
  <si>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t>表12</t>
  </si>
  <si>
    <t>孝义市西辛庄镇人民政府2023年政府采购预算表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</si>
  <si>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</si>
  <si>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</si>
  <si>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</si>
  <si>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</si>
  <si>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</si>
  <si>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</si>
  <si>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</si>
  <si>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</si>
  <si>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</si>
  <si>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</si>
  <si>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</si>
  <si>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</si>
  <si>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</si>
  <si>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</si>
  <si>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</si>
  <si>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办公费</t>
  </si>
  <si>
    <t>复印纸</t>
  </si>
  <si>
    <t>箱</t>
  </si>
  <si>
    <t>办公设备购置</t>
  </si>
  <si>
    <t>台、桌类</t>
  </si>
  <si>
    <t>支</t>
  </si>
  <si>
    <t>椅凳类</t>
  </si>
  <si>
    <t>把</t>
  </si>
  <si>
    <t>台式计算机</t>
  </si>
  <si>
    <t>台</t>
  </si>
  <si>
    <t>多功能一体机</t>
  </si>
  <si>
    <t>碎纸机</t>
  </si>
  <si>
    <t>扫描仪</t>
  </si>
  <si>
    <t>便携式计算机</t>
  </si>
  <si>
    <t>柜类</t>
  </si>
  <si>
    <t>个</t>
  </si>
  <si>
    <t>物业管理费</t>
  </si>
  <si>
    <t>物业管理服务</t>
  </si>
  <si>
    <t>项</t>
  </si>
  <si>
    <t>印刷费</t>
  </si>
  <si>
    <t>印刷服务</t>
  </si>
  <si>
    <t>公务用车运行维护费</t>
  </si>
  <si>
    <t>车辆维修和保养服务</t>
  </si>
  <si>
    <t>机动车保险服务</t>
  </si>
  <si>
    <t>车辆加油服务</t>
  </si>
  <si>
    <t>表13</t>
  </si>
  <si>
    <t>孝义市西辛庄镇人民政府2023年政府购买服务支出预算表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</si>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</sst>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* #,##0.0;* \-#,##0.0;* &quot;&quot;??;@"/>
    <numFmt numFmtId="178" formatCode="0_ "/>
  </numFmts>
  <fonts count="37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1"/>
      <name val="SimSun"/>
      <charset val="134"/>
    </font>
    <font>
      <b/>
      <sz val="18"/>
      <color indexed="8"/>
      <name val="宋体"/>
      <charset val="0"/>
    </font>
    <font>
      <sz val="11"/>
      <color indexed="8"/>
      <name val="宋体"/>
      <charset val="0"/>
    </font>
    <font>
      <sz val="10"/>
      <color indexed="8"/>
      <name val="宋体"/>
      <charset val="0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Protection="0"/>
    <xf numFmtId="42" fontId="17" fillId="0" borderId="0" applyFont="0" applyFill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9" fillId="4" borderId="16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8" borderId="17" applyNumberFormat="0" applyFont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0" fillId="12" borderId="20" applyNumberFormat="0" applyAlignment="0" applyProtection="0">
      <alignment vertical="center"/>
    </xf>
    <xf numFmtId="0" fontId="31" fillId="12" borderId="16" applyNumberFormat="0" applyAlignment="0" applyProtection="0">
      <alignment vertical="center"/>
    </xf>
    <xf numFmtId="0" fontId="32" fillId="13" borderId="21" applyNumberForma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33" fillId="0" borderId="22" applyNumberFormat="0" applyFill="0" applyAlignment="0" applyProtection="0">
      <alignment vertical="center"/>
    </xf>
    <xf numFmtId="0" fontId="34" fillId="0" borderId="23" applyNumberFormat="0" applyFill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0" fillId="0" borderId="0" applyProtection="0"/>
  </cellStyleXfs>
  <cellXfs count="135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ont="1" applyFill="1" applyBorder="1" applyAlignment="1" applyProtection="1">
      <alignment horizontal="center" vertical="center"/>
    </xf>
    <xf numFmtId="176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6" fontId="0" fillId="0" borderId="0" xfId="0" applyNumberFormat="1" applyFont="1" applyAlignment="1">
      <alignment horizontal="right" vertical="center"/>
    </xf>
    <xf numFmtId="176" fontId="0" fillId="0" borderId="7" xfId="0" applyNumberFormat="1" applyFont="1" applyFill="1" applyBorder="1" applyAlignment="1" applyProtection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6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left" vertical="center"/>
    </xf>
    <xf numFmtId="0" fontId="0" fillId="0" borderId="2" xfId="0" applyNumberFormat="1" applyFont="1" applyBorder="1" applyAlignment="1">
      <alignment horizontal="left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left" vertical="center"/>
    </xf>
    <xf numFmtId="0" fontId="0" fillId="0" borderId="2" xfId="0" applyNumberFormat="1" applyFont="1" applyFill="1" applyBorder="1" applyAlignment="1">
      <alignment horizontal="left" vertical="center"/>
    </xf>
    <xf numFmtId="176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7" fontId="4" fillId="0" borderId="0" xfId="0" applyNumberFormat="1" applyFont="1" applyAlignment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Continuous" vertical="center"/>
    </xf>
    <xf numFmtId="177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>
      <alignment vertical="center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6" fontId="0" fillId="0" borderId="0" xfId="0" applyNumberFormat="1" applyFont="1" applyFill="1" applyAlignment="1" applyProtection="1">
      <alignment vertical="center" wrapText="1"/>
    </xf>
    <xf numFmtId="176" fontId="0" fillId="0" borderId="8" xfId="0" applyNumberFormat="1" applyFont="1" applyFill="1" applyBorder="1" applyAlignment="1" applyProtection="1">
      <alignment horizontal="right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Continuous" vertical="center" wrapText="1"/>
    </xf>
    <xf numFmtId="176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0" fontId="7" fillId="0" borderId="9" xfId="0" applyFont="1" applyFill="1" applyBorder="1" applyAlignment="1" applyProtection="1">
      <alignment vertical="center" wrapText="1"/>
    </xf>
    <xf numFmtId="0" fontId="7" fillId="0" borderId="9" xfId="0" applyFont="1" applyFill="1" applyBorder="1" applyAlignment="1" applyProtection="1">
      <alignment horizontal="right" vertical="center" wrapText="1"/>
    </xf>
    <xf numFmtId="0" fontId="7" fillId="0" borderId="10" xfId="0" applyFont="1" applyFill="1" applyBorder="1" applyAlignment="1" applyProtection="1">
      <alignment horizontal="right" vertical="center" wrapText="1"/>
    </xf>
    <xf numFmtId="0" fontId="0" fillId="0" borderId="2" xfId="0" applyBorder="1" applyProtection="1"/>
    <xf numFmtId="0" fontId="7" fillId="0" borderId="9" xfId="0" applyFont="1" applyFill="1" applyBorder="1" applyAlignment="1" applyProtection="1">
      <alignment horizontal="left" vertical="center" wrapText="1"/>
    </xf>
    <xf numFmtId="0" fontId="3" fillId="0" borderId="0" xfId="0" applyFont="1" applyProtection="1"/>
    <xf numFmtId="0" fontId="8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10" fillId="0" borderId="0" xfId="0" applyNumberFormat="1" applyFont="1" applyFill="1" applyBorder="1" applyAlignment="1" applyProtection="1">
      <alignment horizontal="right" vertical="center"/>
    </xf>
    <xf numFmtId="0" fontId="10" fillId="0" borderId="2" xfId="0" applyNumberFormat="1" applyFont="1" applyFill="1" applyBorder="1" applyAlignment="1" applyProtection="1">
      <alignment horizontal="center" vertical="center"/>
    </xf>
    <xf numFmtId="0" fontId="10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Protection="1"/>
    <xf numFmtId="0" fontId="0" fillId="0" borderId="0" xfId="0" applyFont="1" applyAlignment="1" applyProtection="1">
      <alignment horizontal="center"/>
    </xf>
    <xf numFmtId="0" fontId="4" fillId="0" borderId="0" xfId="0" applyFont="1" applyAlignment="1" applyProtection="1">
      <alignment vertical="center"/>
    </xf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 wrapText="1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6" fillId="0" borderId="0" xfId="0" applyFont="1" applyAlignment="1" applyProtection="1"/>
    <xf numFmtId="0" fontId="0" fillId="0" borderId="0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11" fillId="0" borderId="11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2" xfId="0" applyFont="1" applyBorder="1" applyAlignment="1" applyProtection="1">
      <alignment horizontal="center" vertical="center"/>
    </xf>
    <xf numFmtId="0" fontId="12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3" xfId="0" applyFont="1" applyBorder="1" applyAlignment="1" applyProtection="1">
      <alignment horizontal="left" vertical="center" wrapText="1"/>
    </xf>
    <xf numFmtId="0" fontId="0" fillId="0" borderId="13" xfId="0" applyFont="1" applyBorder="1" applyAlignment="1" applyProtection="1">
      <alignment vertical="center"/>
    </xf>
    <xf numFmtId="0" fontId="13" fillId="0" borderId="14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6" fontId="0" fillId="0" borderId="2" xfId="0" applyNumberFormat="1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6" fontId="0" fillId="0" borderId="2" xfId="0" applyNumberFormat="1" applyFont="1" applyBorder="1" applyAlignment="1" applyProtection="1">
      <alignment vertical="center"/>
      <protection locked="0"/>
    </xf>
    <xf numFmtId="176" fontId="0" fillId="0" borderId="2" xfId="0" applyNumberFormat="1" applyFont="1" applyBorder="1" applyAlignment="1" applyProtection="1">
      <alignment vertical="center"/>
    </xf>
    <xf numFmtId="178" fontId="0" fillId="0" borderId="2" xfId="0" applyNumberFormat="1" applyFont="1" applyBorder="1" applyAlignment="1" applyProtection="1">
      <alignment horizontal="left" vertical="center"/>
      <protection locked="0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176" fontId="0" fillId="0" borderId="2" xfId="0" applyNumberFormat="1" applyFont="1" applyBorder="1" applyAlignment="1" applyProtection="1">
      <alignment horizontal="right" vertical="center"/>
    </xf>
    <xf numFmtId="0" fontId="14" fillId="0" borderId="0" xfId="0" applyFont="1" applyAlignment="1" applyProtection="1">
      <alignment vertical="center"/>
    </xf>
    <xf numFmtId="0" fontId="14" fillId="0" borderId="0" xfId="0" applyFont="1" applyAlignment="1" applyProtection="1">
      <alignment horizontal="right" vertical="center"/>
    </xf>
    <xf numFmtId="0" fontId="15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6" fontId="16" fillId="0" borderId="15" xfId="0" applyNumberFormat="1" applyFont="1" applyFill="1" applyBorder="1" applyAlignment="1" applyProtection="1">
      <alignment horizontal="right" vertical="center" wrapText="1"/>
    </xf>
    <xf numFmtId="176" fontId="0" fillId="0" borderId="4" xfId="0" applyNumberFormat="1" applyFont="1" applyBorder="1" applyAlignment="1" applyProtection="1">
      <alignment vertical="center"/>
      <protection locked="0"/>
    </xf>
    <xf numFmtId="176" fontId="0" fillId="0" borderId="2" xfId="0" applyNumberFormat="1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8" fontId="0" fillId="0" borderId="1" xfId="0" applyNumberFormat="1" applyFont="1" applyBorder="1" applyAlignment="1" applyProtection="1">
      <alignment vertical="center" wrapText="1"/>
    </xf>
    <xf numFmtId="0" fontId="0" fillId="0" borderId="2" xfId="0" applyFont="1" applyBorder="1" applyAlignment="1" applyProtection="1">
      <alignment vertical="center" wrapText="1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176" fontId="0" fillId="0" borderId="1" xfId="0" applyNumberFormat="1" applyFont="1" applyBorder="1" applyAlignment="1" applyProtection="1">
      <alignment vertical="center"/>
    </xf>
    <xf numFmtId="0" fontId="0" fillId="0" borderId="5" xfId="0" applyFont="1" applyBorder="1" applyAlignment="1" applyProtection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16" fillId="0" borderId="15" xfId="0" applyNumberFormat="1" applyFont="1" applyBorder="1" applyAlignment="1" applyProtection="1">
      <alignment horizontal="right" vertical="center" wrapText="1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view="pageBreakPreview" zoomScaleNormal="100" topLeftCell="A19" workbookViewId="0">
      <selection activeCell="G46" sqref="G46"/>
    </sheetView>
  </sheetViews>
  <sheetFormatPr defaultColWidth="6.875" defaultRowHeight="11.25" outlineLevelCol="7"/>
  <cols>
    <col min="1" max="1" width="33" style="64" customWidth="1"/>
    <col min="2" max="4" width="9.25" style="64" customWidth="1"/>
    <col min="5" max="5" width="34.125" style="64" customWidth="1"/>
    <col min="6" max="8" width="10.25" style="64" customWidth="1"/>
    <col min="9" max="16384" width="6.875" style="64"/>
  </cols>
  <sheetData>
    <row r="1" ht="16.5" customHeight="1" spans="1:8">
      <c r="A1" s="74" t="s">
        <v>0</v>
      </c>
      <c r="B1" s="74"/>
      <c r="C1" s="74"/>
      <c r="D1" s="116"/>
      <c r="E1" s="116"/>
      <c r="F1" s="116"/>
      <c r="G1" s="116"/>
      <c r="H1" s="117"/>
    </row>
    <row r="2" ht="18.75" customHeight="1" spans="1:8">
      <c r="A2" s="118"/>
      <c r="B2" s="118"/>
      <c r="C2" s="118"/>
      <c r="D2" s="116"/>
      <c r="E2" s="116"/>
      <c r="F2" s="116"/>
      <c r="G2" s="116"/>
      <c r="H2" s="117"/>
    </row>
    <row r="3" ht="21" customHeight="1" spans="1:8">
      <c r="A3" s="91" t="s">
        <v>1</v>
      </c>
      <c r="B3" s="91"/>
      <c r="C3" s="91"/>
      <c r="D3" s="91"/>
      <c r="E3" s="91"/>
      <c r="F3" s="91"/>
      <c r="G3" s="91"/>
      <c r="H3" s="91"/>
    </row>
    <row r="4" ht="14.25" customHeight="1" spans="1:8">
      <c r="A4" s="119"/>
      <c r="B4" s="119"/>
      <c r="C4" s="119"/>
      <c r="D4" s="119"/>
      <c r="E4" s="119"/>
      <c r="F4" s="119"/>
      <c r="G4" s="119"/>
      <c r="H4" s="93" t="s">
        <v>2</v>
      </c>
    </row>
    <row r="5" ht="24" customHeight="1" spans="1:8">
      <c r="A5" s="135" t="s">
        <v>3</v>
      </c>
      <c r="B5" s="75"/>
      <c r="C5" s="75"/>
      <c r="D5" s="75"/>
      <c r="E5" s="135" t="s">
        <v>4</v>
      </c>
      <c r="F5" s="75"/>
      <c r="G5" s="75"/>
      <c r="H5" s="75"/>
    </row>
    <row r="6" ht="24" customHeight="1" spans="1:8">
      <c r="A6" s="136" t="s">
        <v>5</v>
      </c>
      <c r="B6" s="123" t="s">
        <v>6</v>
      </c>
      <c r="C6" s="132"/>
      <c r="D6" s="124"/>
      <c r="E6" s="129" t="s">
        <v>7</v>
      </c>
      <c r="F6" s="123" t="s">
        <v>6</v>
      </c>
      <c r="G6" s="132"/>
      <c r="H6" s="124"/>
    </row>
    <row r="7" ht="48.75" customHeight="1" spans="1:8">
      <c r="A7" s="126"/>
      <c r="B7" s="88" t="s">
        <v>8</v>
      </c>
      <c r="C7" s="88" t="s">
        <v>9</v>
      </c>
      <c r="D7" s="88" t="s">
        <v>10</v>
      </c>
      <c r="E7" s="130"/>
      <c r="F7" s="88" t="s">
        <v>8</v>
      </c>
      <c r="G7" s="88" t="s">
        <v>9</v>
      </c>
      <c r="H7" s="88" t="s">
        <v>10</v>
      </c>
    </row>
    <row r="8" ht="24" customHeight="1" spans="1:8">
      <c r="A8" s="80" t="s">
        <v>11</v>
      </c>
      <c r="B8" s="133">
        <v>1083.53</v>
      </c>
      <c r="C8" s="111">
        <v>1622.84</v>
      </c>
      <c r="D8" s="115">
        <f>(C8-B8)/B8*100</f>
        <v>49.7734257473259</v>
      </c>
      <c r="E8" s="77" t="s">
        <v>12</v>
      </c>
      <c r="F8" s="134">
        <v>702.07</v>
      </c>
      <c r="G8" s="110">
        <v>989.42</v>
      </c>
      <c r="H8" s="115">
        <f>(G8-F8)/F8*100</f>
        <v>40.9289671970031</v>
      </c>
    </row>
    <row r="9" ht="24" customHeight="1" spans="1:8">
      <c r="A9" s="80" t="s">
        <v>13</v>
      </c>
      <c r="B9" s="111"/>
      <c r="C9" s="111">
        <v>360</v>
      </c>
      <c r="D9" s="115"/>
      <c r="E9" s="77" t="s">
        <v>14</v>
      </c>
      <c r="F9" s="110"/>
      <c r="G9" s="110"/>
      <c r="H9" s="115"/>
    </row>
    <row r="10" ht="24" customHeight="1" spans="1:8">
      <c r="A10" s="80" t="s">
        <v>15</v>
      </c>
      <c r="B10" s="111"/>
      <c r="C10" s="111"/>
      <c r="D10" s="115"/>
      <c r="E10" s="77" t="s">
        <v>16</v>
      </c>
      <c r="F10" s="110"/>
      <c r="G10" s="110"/>
      <c r="H10" s="115"/>
    </row>
    <row r="11" ht="24" customHeight="1" spans="1:8">
      <c r="A11" s="80" t="s">
        <v>17</v>
      </c>
      <c r="B11" s="111"/>
      <c r="C11" s="111"/>
      <c r="D11" s="115"/>
      <c r="E11" s="80" t="s">
        <v>18</v>
      </c>
      <c r="F11" s="111"/>
      <c r="G11" s="111"/>
      <c r="H11" s="115"/>
    </row>
    <row r="12" ht="24" customHeight="1" spans="1:8">
      <c r="A12" s="80"/>
      <c r="B12" s="111"/>
      <c r="C12" s="111"/>
      <c r="D12" s="115"/>
      <c r="E12" s="77" t="s">
        <v>19</v>
      </c>
      <c r="F12" s="110"/>
      <c r="G12" s="110"/>
      <c r="H12" s="115"/>
    </row>
    <row r="13" ht="24" customHeight="1" spans="1:8">
      <c r="A13" s="80"/>
      <c r="B13" s="111"/>
      <c r="C13" s="111"/>
      <c r="D13" s="115"/>
      <c r="E13" s="77" t="s">
        <v>20</v>
      </c>
      <c r="F13" s="110"/>
      <c r="G13" s="110"/>
      <c r="H13" s="115"/>
    </row>
    <row r="14" ht="24" customHeight="1" spans="1:8">
      <c r="A14" s="80"/>
      <c r="B14" s="111"/>
      <c r="C14" s="111"/>
      <c r="D14" s="115"/>
      <c r="E14" s="80" t="s">
        <v>21</v>
      </c>
      <c r="F14" s="111"/>
      <c r="G14" s="111"/>
      <c r="H14" s="115"/>
    </row>
    <row r="15" ht="24" customHeight="1" spans="1:8">
      <c r="A15" s="80"/>
      <c r="B15" s="111"/>
      <c r="C15" s="111"/>
      <c r="D15" s="115"/>
      <c r="E15" s="80" t="s">
        <v>22</v>
      </c>
      <c r="F15" s="134">
        <v>79.69</v>
      </c>
      <c r="G15" s="120">
        <v>123.5</v>
      </c>
      <c r="H15" s="115">
        <f>(G15-F15)/F15*100</f>
        <v>54.9755301794454</v>
      </c>
    </row>
    <row r="16" ht="24" customHeight="1" spans="1:8">
      <c r="A16" s="80"/>
      <c r="B16" s="111"/>
      <c r="C16" s="111"/>
      <c r="D16" s="115"/>
      <c r="E16" s="77" t="s">
        <v>23</v>
      </c>
      <c r="F16" s="134">
        <v>34.57</v>
      </c>
      <c r="G16" s="120">
        <v>50.06</v>
      </c>
      <c r="H16" s="115">
        <f>(G16-F16)/F16*100</f>
        <v>44.8076366792016</v>
      </c>
    </row>
    <row r="17" ht="24" customHeight="1" spans="1:8">
      <c r="A17" s="80"/>
      <c r="B17" s="111"/>
      <c r="C17" s="111"/>
      <c r="D17" s="115"/>
      <c r="E17" s="77" t="s">
        <v>24</v>
      </c>
      <c r="F17" s="121"/>
      <c r="G17" s="121">
        <v>17.03</v>
      </c>
      <c r="H17" s="115"/>
    </row>
    <row r="18" ht="24" customHeight="1" spans="1:8">
      <c r="A18" s="80"/>
      <c r="B18" s="111"/>
      <c r="C18" s="111"/>
      <c r="D18" s="115"/>
      <c r="E18" s="80" t="s">
        <v>25</v>
      </c>
      <c r="F18" s="134">
        <v>86.08</v>
      </c>
      <c r="G18" s="120">
        <v>491.4</v>
      </c>
      <c r="H18" s="115">
        <f>(G18-F18)/F18*100</f>
        <v>470.864312267658</v>
      </c>
    </row>
    <row r="19" ht="24" customHeight="1" spans="1:8">
      <c r="A19" s="80"/>
      <c r="B19" s="111"/>
      <c r="C19" s="111"/>
      <c r="D19" s="115"/>
      <c r="E19" s="80" t="s">
        <v>26</v>
      </c>
      <c r="F19" s="134">
        <v>109.6</v>
      </c>
      <c r="G19" s="120">
        <v>205.41</v>
      </c>
      <c r="H19" s="115">
        <f>(G19-F19)/F19*100</f>
        <v>87.4178832116788</v>
      </c>
    </row>
    <row r="20" ht="24" customHeight="1" spans="1:8">
      <c r="A20" s="80"/>
      <c r="B20" s="111"/>
      <c r="C20" s="111"/>
      <c r="D20" s="115"/>
      <c r="E20" s="80" t="s">
        <v>27</v>
      </c>
      <c r="F20" s="111"/>
      <c r="G20" s="111"/>
      <c r="H20" s="115"/>
    </row>
    <row r="21" ht="24" customHeight="1" spans="1:8">
      <c r="A21" s="80"/>
      <c r="B21" s="111"/>
      <c r="C21" s="111"/>
      <c r="D21" s="115"/>
      <c r="E21" s="80" t="s">
        <v>28</v>
      </c>
      <c r="F21" s="111"/>
      <c r="G21" s="111"/>
      <c r="H21" s="115"/>
    </row>
    <row r="22" ht="24" customHeight="1" spans="1:8">
      <c r="A22" s="80"/>
      <c r="B22" s="111"/>
      <c r="C22" s="111"/>
      <c r="D22" s="115"/>
      <c r="E22" s="80" t="s">
        <v>29</v>
      </c>
      <c r="F22" s="134">
        <v>0.5</v>
      </c>
      <c r="G22" s="111"/>
      <c r="H22" s="115">
        <f>(G22-F22)/F22*100</f>
        <v>-100</v>
      </c>
    </row>
    <row r="23" ht="24" customHeight="1" spans="1:8">
      <c r="A23" s="80"/>
      <c r="B23" s="111"/>
      <c r="C23" s="111"/>
      <c r="D23" s="115"/>
      <c r="E23" s="80" t="s">
        <v>30</v>
      </c>
      <c r="F23" s="111"/>
      <c r="G23" s="111"/>
      <c r="H23" s="115"/>
    </row>
    <row r="24" ht="24" customHeight="1" spans="1:8">
      <c r="A24" s="80"/>
      <c r="B24" s="111"/>
      <c r="C24" s="111"/>
      <c r="D24" s="115"/>
      <c r="E24" s="80" t="s">
        <v>31</v>
      </c>
      <c r="F24" s="111"/>
      <c r="G24" s="111"/>
      <c r="H24" s="115"/>
    </row>
    <row r="25" ht="24" customHeight="1" spans="1:8">
      <c r="A25" s="80"/>
      <c r="B25" s="111"/>
      <c r="C25" s="111"/>
      <c r="D25" s="115"/>
      <c r="E25" s="80" t="s">
        <v>32</v>
      </c>
      <c r="F25" s="134">
        <v>71.03</v>
      </c>
      <c r="G25" s="120">
        <v>106.02</v>
      </c>
      <c r="H25" s="115">
        <f>(G25-F25)/F25*100</f>
        <v>49.2608756863297</v>
      </c>
    </row>
    <row r="26" ht="24" customHeight="1" spans="1:8">
      <c r="A26" s="80"/>
      <c r="B26" s="111"/>
      <c r="C26" s="111"/>
      <c r="D26" s="115"/>
      <c r="E26" s="80" t="s">
        <v>33</v>
      </c>
      <c r="F26" s="111"/>
      <c r="G26" s="111"/>
      <c r="H26" s="115"/>
    </row>
    <row r="27" ht="24" customHeight="1" spans="1:8">
      <c r="A27" s="80"/>
      <c r="B27" s="111"/>
      <c r="C27" s="111"/>
      <c r="D27" s="115"/>
      <c r="E27" s="80" t="s">
        <v>34</v>
      </c>
      <c r="F27" s="111"/>
      <c r="G27" s="111"/>
      <c r="H27" s="115"/>
    </row>
    <row r="28" ht="24" customHeight="1" spans="1:8">
      <c r="A28" s="80"/>
      <c r="B28" s="111"/>
      <c r="C28" s="111"/>
      <c r="D28" s="115"/>
      <c r="E28" s="80" t="s">
        <v>35</v>
      </c>
      <c r="F28" s="107"/>
      <c r="G28" s="107"/>
      <c r="H28" s="115"/>
    </row>
    <row r="29" ht="24" customHeight="1" spans="1:8">
      <c r="A29" s="75" t="s">
        <v>36</v>
      </c>
      <c r="B29" s="122">
        <v>1083.53</v>
      </c>
      <c r="C29" s="122">
        <f>C8+C9</f>
        <v>1982.84</v>
      </c>
      <c r="D29" s="115">
        <f>(C29-B29)/B29*100</f>
        <v>82.9981634103347</v>
      </c>
      <c r="E29" s="75" t="s">
        <v>37</v>
      </c>
      <c r="F29" s="122">
        <v>1083.53</v>
      </c>
      <c r="G29" s="122">
        <f>SUM(G8:G28)</f>
        <v>1982.84</v>
      </c>
      <c r="H29" s="115">
        <f>(G29-F29)/F29*100</f>
        <v>82.9981634103347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2"/>
  <sheetViews>
    <sheetView showGridLines="0" showZeros="0" topLeftCell="A31" workbookViewId="0">
      <selection activeCell="O38" sqref="O38"/>
    </sheetView>
  </sheetViews>
  <sheetFormatPr defaultColWidth="6.875" defaultRowHeight="11.25" outlineLevelCol="6"/>
  <cols>
    <col min="1" max="1" width="20.625" style="64" customWidth="1"/>
    <col min="2" max="2" width="29.5" style="64" customWidth="1"/>
    <col min="3" max="5" width="14.625" style="64" customWidth="1"/>
    <col min="6" max="6" width="12" style="64" customWidth="1"/>
    <col min="7" max="7" width="15.625" style="64" customWidth="1"/>
    <col min="8" max="16384" width="6.875" style="64"/>
  </cols>
  <sheetData>
    <row r="1" ht="16.5" customHeight="1" spans="1:7">
      <c r="A1" s="45" t="s">
        <v>38</v>
      </c>
      <c r="B1" s="46"/>
      <c r="C1" s="46"/>
      <c r="D1" s="71"/>
      <c r="E1" s="71"/>
      <c r="F1" s="71"/>
      <c r="G1" s="71"/>
    </row>
    <row r="2" ht="29.25" customHeight="1" spans="1:7">
      <c r="A2" s="73" t="s">
        <v>39</v>
      </c>
      <c r="B2" s="73"/>
      <c r="C2" s="73"/>
      <c r="D2" s="73"/>
      <c r="E2" s="73"/>
      <c r="F2" s="73"/>
      <c r="G2" s="73"/>
    </row>
    <row r="3" ht="26.25" customHeight="1" spans="1:7">
      <c r="A3" s="74"/>
      <c r="B3" s="74"/>
      <c r="C3" s="74"/>
      <c r="D3" s="74"/>
      <c r="E3" s="74"/>
      <c r="F3" s="74"/>
      <c r="G3" s="87" t="s">
        <v>2</v>
      </c>
    </row>
    <row r="4" ht="26.25" customHeight="1" spans="1:7">
      <c r="A4" s="75" t="s">
        <v>40</v>
      </c>
      <c r="B4" s="75"/>
      <c r="C4" s="129" t="s">
        <v>36</v>
      </c>
      <c r="D4" s="88" t="s">
        <v>41</v>
      </c>
      <c r="E4" s="88" t="s">
        <v>42</v>
      </c>
      <c r="F4" s="88" t="s">
        <v>43</v>
      </c>
      <c r="G4" s="129" t="s">
        <v>44</v>
      </c>
    </row>
    <row r="5" s="72" customFormat="1" ht="47.25" customHeight="1" spans="1:7">
      <c r="A5" s="75" t="s">
        <v>45</v>
      </c>
      <c r="B5" s="75" t="s">
        <v>46</v>
      </c>
      <c r="C5" s="130"/>
      <c r="D5" s="88"/>
      <c r="E5" s="88"/>
      <c r="F5" s="88"/>
      <c r="G5" s="130"/>
    </row>
    <row r="6" s="72" customFormat="1" ht="25.5" customHeight="1" spans="1:7">
      <c r="A6" s="76" t="s">
        <v>47</v>
      </c>
      <c r="B6" s="78" t="s">
        <v>48</v>
      </c>
      <c r="C6" s="110">
        <v>989.42</v>
      </c>
      <c r="D6" s="110">
        <v>989.42</v>
      </c>
      <c r="E6" s="84"/>
      <c r="F6" s="84"/>
      <c r="G6" s="84"/>
    </row>
    <row r="7" s="72" customFormat="1" ht="25.5" customHeight="1" spans="1:7">
      <c r="A7" s="76" t="s">
        <v>49</v>
      </c>
      <c r="B7" s="78" t="s">
        <v>50</v>
      </c>
      <c r="C7" s="110">
        <v>984.62</v>
      </c>
      <c r="D7" s="110">
        <v>984.62</v>
      </c>
      <c r="E7" s="84"/>
      <c r="F7" s="84"/>
      <c r="G7" s="84"/>
    </row>
    <row r="8" s="72" customFormat="1" ht="25.5" customHeight="1" spans="1:7">
      <c r="A8" s="76" t="s">
        <v>51</v>
      </c>
      <c r="B8" s="78" t="s">
        <v>52</v>
      </c>
      <c r="C8" s="110">
        <v>409.9</v>
      </c>
      <c r="D8" s="110">
        <v>409.9</v>
      </c>
      <c r="E8" s="84"/>
      <c r="F8" s="84"/>
      <c r="G8" s="84"/>
    </row>
    <row r="9" s="72" customFormat="1" ht="25.5" customHeight="1" spans="1:7">
      <c r="A9" s="76" t="s">
        <v>53</v>
      </c>
      <c r="B9" s="78" t="s">
        <v>54</v>
      </c>
      <c r="C9" s="110">
        <v>574.72</v>
      </c>
      <c r="D9" s="110">
        <v>574.72</v>
      </c>
      <c r="E9" s="84"/>
      <c r="F9" s="84"/>
      <c r="G9" s="84"/>
    </row>
    <row r="10" s="72" customFormat="1" ht="25.5" customHeight="1" spans="1:7">
      <c r="A10" s="76" t="s">
        <v>55</v>
      </c>
      <c r="B10" s="78" t="s">
        <v>56</v>
      </c>
      <c r="C10" s="110">
        <v>4.8</v>
      </c>
      <c r="D10" s="110">
        <v>4.8</v>
      </c>
      <c r="E10" s="84"/>
      <c r="F10" s="84"/>
      <c r="G10" s="84"/>
    </row>
    <row r="11" customFormat="1" ht="25.5" customHeight="1" spans="1:7">
      <c r="A11" s="76" t="s">
        <v>57</v>
      </c>
      <c r="B11" s="127" t="s">
        <v>58</v>
      </c>
      <c r="C11" s="131">
        <v>4.8</v>
      </c>
      <c r="D11" s="131">
        <v>4.8</v>
      </c>
      <c r="E11" s="85"/>
      <c r="F11" s="85"/>
      <c r="G11" s="85"/>
    </row>
    <row r="12" customFormat="1" ht="25.5" customHeight="1" spans="1:7">
      <c r="A12" s="76" t="s">
        <v>59</v>
      </c>
      <c r="B12" s="128" t="s">
        <v>60</v>
      </c>
      <c r="C12" s="111">
        <v>123.5</v>
      </c>
      <c r="D12" s="111">
        <v>123.5</v>
      </c>
      <c r="E12" s="80"/>
      <c r="F12" s="80"/>
      <c r="G12" s="80"/>
    </row>
    <row r="13" customFormat="1" ht="25.5" customHeight="1" spans="1:7">
      <c r="A13" s="76" t="s">
        <v>61</v>
      </c>
      <c r="B13" s="78" t="s">
        <v>62</v>
      </c>
      <c r="C13" s="110">
        <v>117.48</v>
      </c>
      <c r="D13" s="110">
        <v>117.48</v>
      </c>
      <c r="E13" s="80"/>
      <c r="F13" s="80"/>
      <c r="G13" s="80"/>
    </row>
    <row r="14" customFormat="1" ht="25.5" customHeight="1" spans="1:7">
      <c r="A14" s="76" t="s">
        <v>63</v>
      </c>
      <c r="B14" s="128" t="s">
        <v>64</v>
      </c>
      <c r="C14" s="110">
        <v>16.63</v>
      </c>
      <c r="D14" s="110">
        <v>16.63</v>
      </c>
      <c r="E14" s="80"/>
      <c r="F14" s="80"/>
      <c r="G14" s="80"/>
    </row>
    <row r="15" customFormat="1" ht="25.5" customHeight="1" spans="1:7">
      <c r="A15" s="76" t="s">
        <v>65</v>
      </c>
      <c r="B15" s="78" t="s">
        <v>66</v>
      </c>
      <c r="C15" s="110">
        <v>100.85</v>
      </c>
      <c r="D15" s="110">
        <v>100.85</v>
      </c>
      <c r="E15" s="80"/>
      <c r="F15" s="80"/>
      <c r="G15" s="80"/>
    </row>
    <row r="16" ht="25.5" customHeight="1" spans="1:7">
      <c r="A16" s="76" t="s">
        <v>67</v>
      </c>
      <c r="B16" s="78" t="s">
        <v>68</v>
      </c>
      <c r="C16" s="110">
        <v>6.02</v>
      </c>
      <c r="D16" s="110">
        <v>6.02</v>
      </c>
      <c r="E16" s="80"/>
      <c r="F16" s="80"/>
      <c r="G16" s="80"/>
    </row>
    <row r="17" ht="25.5" customHeight="1" spans="1:7">
      <c r="A17" s="76" t="s">
        <v>69</v>
      </c>
      <c r="B17" s="78" t="s">
        <v>70</v>
      </c>
      <c r="C17" s="110">
        <v>6.02</v>
      </c>
      <c r="D17" s="110">
        <v>6.02</v>
      </c>
      <c r="E17" s="80"/>
      <c r="F17" s="80"/>
      <c r="G17" s="80"/>
    </row>
    <row r="18" ht="25.5" customHeight="1" spans="1:7">
      <c r="A18" s="76" t="s">
        <v>71</v>
      </c>
      <c r="B18" s="78" t="s">
        <v>72</v>
      </c>
      <c r="C18" s="110">
        <v>50.06</v>
      </c>
      <c r="D18" s="110">
        <v>50.06</v>
      </c>
      <c r="E18" s="80"/>
      <c r="F18" s="80"/>
      <c r="G18" s="80"/>
    </row>
    <row r="19" ht="25.5" customHeight="1" spans="1:7">
      <c r="A19" s="76" t="s">
        <v>73</v>
      </c>
      <c r="B19" s="78" t="s">
        <v>74</v>
      </c>
      <c r="C19" s="110">
        <v>3.33</v>
      </c>
      <c r="D19" s="110">
        <v>3.33</v>
      </c>
      <c r="E19" s="80"/>
      <c r="F19" s="80"/>
      <c r="G19" s="80"/>
    </row>
    <row r="20" ht="25.5" customHeight="1" spans="1:7">
      <c r="A20" s="76" t="s">
        <v>75</v>
      </c>
      <c r="B20" s="78" t="s">
        <v>76</v>
      </c>
      <c r="C20" s="110">
        <v>3.33</v>
      </c>
      <c r="D20" s="110">
        <v>3.33</v>
      </c>
      <c r="E20" s="80"/>
      <c r="F20" s="80"/>
      <c r="G20" s="80"/>
    </row>
    <row r="21" ht="25.5" customHeight="1" spans="1:7">
      <c r="A21" s="76" t="s">
        <v>77</v>
      </c>
      <c r="B21" s="78" t="s">
        <v>78</v>
      </c>
      <c r="C21" s="110">
        <v>46.73</v>
      </c>
      <c r="D21" s="110">
        <v>46.73</v>
      </c>
      <c r="E21" s="80"/>
      <c r="F21" s="80"/>
      <c r="G21" s="80"/>
    </row>
    <row r="22" ht="25.5" customHeight="1" spans="1:7">
      <c r="A22" s="76" t="s">
        <v>79</v>
      </c>
      <c r="B22" s="78" t="s">
        <v>80</v>
      </c>
      <c r="C22" s="110">
        <v>12.49</v>
      </c>
      <c r="D22" s="110">
        <v>12.49</v>
      </c>
      <c r="E22" s="80"/>
      <c r="F22" s="80"/>
      <c r="G22" s="80"/>
    </row>
    <row r="23" ht="25.5" customHeight="1" spans="1:7">
      <c r="A23" s="76" t="s">
        <v>81</v>
      </c>
      <c r="B23" s="78" t="s">
        <v>82</v>
      </c>
      <c r="C23" s="110">
        <v>28.48</v>
      </c>
      <c r="D23" s="110">
        <v>28.48</v>
      </c>
      <c r="E23" s="80"/>
      <c r="F23" s="80"/>
      <c r="G23" s="80"/>
    </row>
    <row r="24" ht="25.5" customHeight="1" spans="1:7">
      <c r="A24" s="76" t="s">
        <v>83</v>
      </c>
      <c r="B24" s="78" t="s">
        <v>84</v>
      </c>
      <c r="C24" s="110">
        <v>5.76</v>
      </c>
      <c r="D24" s="110">
        <v>5.76</v>
      </c>
      <c r="E24" s="80"/>
      <c r="F24" s="80"/>
      <c r="G24" s="80"/>
    </row>
    <row r="25" ht="25.5" customHeight="1" spans="1:7">
      <c r="A25" s="76" t="s">
        <v>85</v>
      </c>
      <c r="B25" s="78" t="s">
        <v>86</v>
      </c>
      <c r="C25" s="110">
        <v>17.03</v>
      </c>
      <c r="D25" s="110">
        <v>17.03</v>
      </c>
      <c r="E25" s="80"/>
      <c r="F25" s="80"/>
      <c r="G25" s="80"/>
    </row>
    <row r="26" ht="25.5" customHeight="1" spans="1:7">
      <c r="A26" s="76" t="s">
        <v>87</v>
      </c>
      <c r="B26" s="78" t="s">
        <v>88</v>
      </c>
      <c r="C26" s="110">
        <v>17.03</v>
      </c>
      <c r="D26" s="110">
        <v>17.03</v>
      </c>
      <c r="E26" s="80"/>
      <c r="F26" s="80"/>
      <c r="G26" s="80"/>
    </row>
    <row r="27" ht="25.5" customHeight="1" spans="1:7">
      <c r="A27" s="76" t="s">
        <v>89</v>
      </c>
      <c r="B27" s="78" t="s">
        <v>90</v>
      </c>
      <c r="C27" s="110">
        <v>17.03</v>
      </c>
      <c r="D27" s="110">
        <v>17.03</v>
      </c>
      <c r="E27" s="80"/>
      <c r="F27" s="80"/>
      <c r="G27" s="80"/>
    </row>
    <row r="28" ht="25.5" customHeight="1" spans="1:7">
      <c r="A28" s="76" t="s">
        <v>91</v>
      </c>
      <c r="B28" s="78" t="s">
        <v>92</v>
      </c>
      <c r="C28" s="110">
        <v>491.4</v>
      </c>
      <c r="D28" s="110">
        <v>491.4</v>
      </c>
      <c r="E28" s="80"/>
      <c r="F28" s="80"/>
      <c r="G28" s="80"/>
    </row>
    <row r="29" ht="25.5" customHeight="1" spans="1:7">
      <c r="A29" s="76" t="s">
        <v>93</v>
      </c>
      <c r="B29" s="78" t="s">
        <v>94</v>
      </c>
      <c r="C29" s="110">
        <v>39.05</v>
      </c>
      <c r="D29" s="110">
        <v>39.05</v>
      </c>
      <c r="E29" s="80"/>
      <c r="F29" s="80"/>
      <c r="G29" s="80"/>
    </row>
    <row r="30" ht="25.5" customHeight="1" spans="1:7">
      <c r="A30" s="76" t="s">
        <v>95</v>
      </c>
      <c r="B30" s="78" t="s">
        <v>96</v>
      </c>
      <c r="C30" s="110">
        <v>39.05</v>
      </c>
      <c r="D30" s="110">
        <v>39.05</v>
      </c>
      <c r="E30" s="80"/>
      <c r="F30" s="80"/>
      <c r="G30" s="80"/>
    </row>
    <row r="31" ht="25.5" customHeight="1" spans="1:7">
      <c r="A31" s="76" t="s">
        <v>97</v>
      </c>
      <c r="B31" s="78" t="s">
        <v>98</v>
      </c>
      <c r="C31" s="110">
        <v>92.35</v>
      </c>
      <c r="D31" s="110">
        <v>92.35</v>
      </c>
      <c r="E31" s="80"/>
      <c r="F31" s="80"/>
      <c r="G31" s="80"/>
    </row>
    <row r="32" ht="25.5" customHeight="1" spans="1:7">
      <c r="A32" s="76" t="s">
        <v>99</v>
      </c>
      <c r="B32" s="78" t="s">
        <v>100</v>
      </c>
      <c r="C32" s="110">
        <v>92.35</v>
      </c>
      <c r="D32" s="110">
        <v>92.35</v>
      </c>
      <c r="E32" s="80"/>
      <c r="F32" s="80"/>
      <c r="G32" s="80"/>
    </row>
    <row r="33" ht="25.5" customHeight="1" spans="1:7">
      <c r="A33" s="76" t="s">
        <v>101</v>
      </c>
      <c r="B33" s="78" t="s">
        <v>102</v>
      </c>
      <c r="C33" s="110">
        <v>360</v>
      </c>
      <c r="D33" s="110">
        <v>360</v>
      </c>
      <c r="E33" s="80"/>
      <c r="F33" s="80"/>
      <c r="G33" s="80"/>
    </row>
    <row r="34" ht="25.5" customHeight="1" spans="1:7">
      <c r="A34" s="76" t="s">
        <v>103</v>
      </c>
      <c r="B34" s="78" t="s">
        <v>104</v>
      </c>
      <c r="C34" s="110">
        <v>150</v>
      </c>
      <c r="D34" s="110">
        <v>150</v>
      </c>
      <c r="E34" s="80"/>
      <c r="F34" s="80"/>
      <c r="G34" s="80"/>
    </row>
    <row r="35" ht="25.5" customHeight="1" spans="1:7">
      <c r="A35" s="76" t="s">
        <v>105</v>
      </c>
      <c r="B35" s="78" t="s">
        <v>106</v>
      </c>
      <c r="C35" s="110">
        <v>210</v>
      </c>
      <c r="D35" s="110">
        <v>210</v>
      </c>
      <c r="E35" s="80"/>
      <c r="F35" s="80"/>
      <c r="G35" s="80"/>
    </row>
    <row r="36" ht="25.5" customHeight="1" spans="1:7">
      <c r="A36" s="76" t="s">
        <v>107</v>
      </c>
      <c r="B36" s="78" t="s">
        <v>108</v>
      </c>
      <c r="C36" s="110">
        <v>205.41</v>
      </c>
      <c r="D36" s="110">
        <v>205.41</v>
      </c>
      <c r="E36" s="80"/>
      <c r="F36" s="80"/>
      <c r="G36" s="80"/>
    </row>
    <row r="37" ht="25.5" customHeight="1" spans="1:7">
      <c r="A37" s="76" t="s">
        <v>109</v>
      </c>
      <c r="B37" s="78" t="s">
        <v>110</v>
      </c>
      <c r="C37" s="110">
        <v>205.41</v>
      </c>
      <c r="D37" s="110">
        <v>205.41</v>
      </c>
      <c r="E37" s="80"/>
      <c r="F37" s="80"/>
      <c r="G37" s="80"/>
    </row>
    <row r="38" ht="25.5" customHeight="1" spans="1:7">
      <c r="A38" s="76" t="s">
        <v>111</v>
      </c>
      <c r="B38" s="78" t="s">
        <v>112</v>
      </c>
      <c r="C38" s="110">
        <v>205.41</v>
      </c>
      <c r="D38" s="110">
        <v>205.41</v>
      </c>
      <c r="E38" s="80"/>
      <c r="F38" s="80"/>
      <c r="G38" s="80"/>
    </row>
    <row r="39" ht="25.5" customHeight="1" spans="1:7">
      <c r="A39" s="76" t="s">
        <v>113</v>
      </c>
      <c r="B39" s="78" t="s">
        <v>114</v>
      </c>
      <c r="C39" s="110">
        <v>106.02</v>
      </c>
      <c r="D39" s="110">
        <v>106.02</v>
      </c>
      <c r="E39" s="80"/>
      <c r="F39" s="80"/>
      <c r="G39" s="80"/>
    </row>
    <row r="40" ht="25.5" customHeight="1" spans="1:7">
      <c r="A40" s="76" t="s">
        <v>115</v>
      </c>
      <c r="B40" s="78" t="s">
        <v>116</v>
      </c>
      <c r="C40" s="110">
        <v>106.02</v>
      </c>
      <c r="D40" s="110">
        <v>106.02</v>
      </c>
      <c r="E40" s="80"/>
      <c r="F40" s="80"/>
      <c r="G40" s="80"/>
    </row>
    <row r="41" ht="25.5" customHeight="1" spans="1:7">
      <c r="A41" s="76" t="s">
        <v>117</v>
      </c>
      <c r="B41" s="78" t="s">
        <v>118</v>
      </c>
      <c r="C41" s="110">
        <v>106.02</v>
      </c>
      <c r="D41" s="110">
        <v>106.02</v>
      </c>
      <c r="E41" s="80"/>
      <c r="F41" s="80"/>
      <c r="G41" s="80"/>
    </row>
    <row r="42" ht="25.5" customHeight="1" spans="1:7">
      <c r="A42" s="81" t="s">
        <v>119</v>
      </c>
      <c r="B42" s="82"/>
      <c r="C42" s="110">
        <f>C6+C12+C18+C25+C28+C36+C39</f>
        <v>1982.84</v>
      </c>
      <c r="D42" s="110">
        <f>D6+D12+D18+D25+D28+D36+D39</f>
        <v>1982.84</v>
      </c>
      <c r="E42" s="80"/>
      <c r="F42" s="80"/>
      <c r="G42" s="80"/>
    </row>
  </sheetData>
  <mergeCells count="8">
    <mergeCell ref="A2:G2"/>
    <mergeCell ref="A4:B4"/>
    <mergeCell ref="A42:B42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scale="69" fitToHeight="0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3"/>
  <sheetViews>
    <sheetView showGridLines="0" showZeros="0" topLeftCell="A35" workbookViewId="0">
      <selection activeCell="L29" sqref="L29"/>
    </sheetView>
  </sheetViews>
  <sheetFormatPr defaultColWidth="6.875" defaultRowHeight="11.25" outlineLevelCol="4"/>
  <cols>
    <col min="1" max="1" width="19.375" style="64" customWidth="1"/>
    <col min="2" max="2" width="31.625" style="64" customWidth="1"/>
    <col min="3" max="5" width="24.125" style="64" customWidth="1"/>
    <col min="6" max="16384" width="6.875" style="64"/>
  </cols>
  <sheetData>
    <row r="1" ht="16.5" customHeight="1" spans="1:5">
      <c r="A1" s="45" t="s">
        <v>120</v>
      </c>
      <c r="B1" s="46"/>
      <c r="C1" s="46"/>
      <c r="D1" s="71"/>
      <c r="E1" s="71"/>
    </row>
    <row r="2" ht="16.5" customHeight="1" spans="1:5">
      <c r="A2" s="46"/>
      <c r="B2" s="46"/>
      <c r="C2" s="46"/>
      <c r="D2" s="71"/>
      <c r="E2" s="71"/>
    </row>
    <row r="3" ht="29.25" customHeight="1" spans="1:5">
      <c r="A3" s="73" t="s">
        <v>121</v>
      </c>
      <c r="B3" s="73"/>
      <c r="C3" s="73"/>
      <c r="D3" s="73"/>
      <c r="E3" s="73"/>
    </row>
    <row r="4" ht="26.25" customHeight="1" spans="1:5">
      <c r="A4" s="74"/>
      <c r="B4" s="74"/>
      <c r="C4" s="74"/>
      <c r="D4" s="74"/>
      <c r="E4" s="87" t="s">
        <v>2</v>
      </c>
    </row>
    <row r="5" ht="26.25" customHeight="1" spans="1:5">
      <c r="A5" s="123" t="s">
        <v>40</v>
      </c>
      <c r="B5" s="124"/>
      <c r="C5" s="125" t="s">
        <v>37</v>
      </c>
      <c r="D5" s="125" t="s">
        <v>122</v>
      </c>
      <c r="E5" s="125" t="s">
        <v>123</v>
      </c>
    </row>
    <row r="6" s="72" customFormat="1" ht="27.75" customHeight="1" spans="1:5">
      <c r="A6" s="75" t="s">
        <v>45</v>
      </c>
      <c r="B6" s="75" t="s">
        <v>46</v>
      </c>
      <c r="C6" s="126"/>
      <c r="D6" s="126"/>
      <c r="E6" s="126"/>
    </row>
    <row r="7" s="72" customFormat="1" ht="30" customHeight="1" spans="1:5">
      <c r="A7" s="76" t="s">
        <v>47</v>
      </c>
      <c r="B7" s="78" t="s">
        <v>48</v>
      </c>
      <c r="C7" s="110">
        <v>989.42</v>
      </c>
      <c r="D7" s="115">
        <f>D8+D11</f>
        <v>823.46</v>
      </c>
      <c r="E7" s="115">
        <f>E8+E11</f>
        <v>165.97</v>
      </c>
    </row>
    <row r="8" s="72" customFormat="1" ht="30" customHeight="1" spans="1:5">
      <c r="A8" s="76" t="s">
        <v>49</v>
      </c>
      <c r="B8" s="78" t="s">
        <v>50</v>
      </c>
      <c r="C8" s="110">
        <v>984.62</v>
      </c>
      <c r="D8" s="110">
        <f>D9+D10</f>
        <v>823.46</v>
      </c>
      <c r="E8" s="110">
        <f>E9+E10</f>
        <v>161.17</v>
      </c>
    </row>
    <row r="9" s="72" customFormat="1" ht="30" customHeight="1" spans="1:5">
      <c r="A9" s="76" t="s">
        <v>51</v>
      </c>
      <c r="B9" s="78" t="s">
        <v>52</v>
      </c>
      <c r="C9" s="110">
        <v>409.9</v>
      </c>
      <c r="D9" s="115">
        <v>250.74</v>
      </c>
      <c r="E9" s="115">
        <v>159.17</v>
      </c>
    </row>
    <row r="10" s="72" customFormat="1" ht="30" customHeight="1" spans="1:5">
      <c r="A10" s="76" t="s">
        <v>53</v>
      </c>
      <c r="B10" s="78" t="s">
        <v>54</v>
      </c>
      <c r="C10" s="110">
        <f t="shared" ref="C8:C39" si="0">D10+E10</f>
        <v>574.72</v>
      </c>
      <c r="D10" s="115">
        <v>572.72</v>
      </c>
      <c r="E10" s="115">
        <v>2</v>
      </c>
    </row>
    <row r="11" customFormat="1" ht="30" customHeight="1" spans="1:5">
      <c r="A11" s="76" t="s">
        <v>55</v>
      </c>
      <c r="B11" s="78" t="s">
        <v>56</v>
      </c>
      <c r="C11" s="110">
        <f t="shared" si="0"/>
        <v>4.8</v>
      </c>
      <c r="D11" s="110">
        <f>D12</f>
        <v>0</v>
      </c>
      <c r="E11" s="110">
        <f>E12</f>
        <v>4.8</v>
      </c>
    </row>
    <row r="12" customFormat="1" ht="30" customHeight="1" spans="1:5">
      <c r="A12" s="76" t="s">
        <v>57</v>
      </c>
      <c r="B12" s="127" t="s">
        <v>58</v>
      </c>
      <c r="C12" s="110">
        <f t="shared" si="0"/>
        <v>4.8</v>
      </c>
      <c r="D12" s="111"/>
      <c r="E12" s="111">
        <v>4.8</v>
      </c>
    </row>
    <row r="13" customFormat="1" ht="30" customHeight="1" spans="1:5">
      <c r="A13" s="76" t="s">
        <v>59</v>
      </c>
      <c r="B13" s="128" t="s">
        <v>60</v>
      </c>
      <c r="C13" s="110">
        <f t="shared" si="0"/>
        <v>123.5</v>
      </c>
      <c r="D13" s="111">
        <f>D14+D17</f>
        <v>117.48</v>
      </c>
      <c r="E13" s="111">
        <f>E14+E17</f>
        <v>6.02</v>
      </c>
    </row>
    <row r="14" ht="30" customHeight="1" spans="1:5">
      <c r="A14" s="76" t="s">
        <v>61</v>
      </c>
      <c r="B14" s="78" t="s">
        <v>62</v>
      </c>
      <c r="C14" s="110">
        <f t="shared" si="0"/>
        <v>117.48</v>
      </c>
      <c r="D14" s="111">
        <f>D15+D16</f>
        <v>117.48</v>
      </c>
      <c r="E14" s="111">
        <f>E15+E16</f>
        <v>0</v>
      </c>
    </row>
    <row r="15" ht="30" customHeight="1" spans="1:5">
      <c r="A15" s="76" t="s">
        <v>63</v>
      </c>
      <c r="B15" s="128" t="s">
        <v>64</v>
      </c>
      <c r="C15" s="110">
        <f t="shared" si="0"/>
        <v>16.63</v>
      </c>
      <c r="D15" s="111">
        <v>16.63</v>
      </c>
      <c r="E15" s="111"/>
    </row>
    <row r="16" ht="30" customHeight="1" spans="1:5">
      <c r="A16" s="76" t="s">
        <v>65</v>
      </c>
      <c r="B16" s="78" t="s">
        <v>66</v>
      </c>
      <c r="C16" s="110">
        <f t="shared" si="0"/>
        <v>100.85</v>
      </c>
      <c r="D16" s="111">
        <v>100.85</v>
      </c>
      <c r="E16" s="111"/>
    </row>
    <row r="17" ht="30" customHeight="1" spans="1:5">
      <c r="A17" s="76" t="s">
        <v>67</v>
      </c>
      <c r="B17" s="78" t="s">
        <v>68</v>
      </c>
      <c r="C17" s="110">
        <f t="shared" si="0"/>
        <v>6.02</v>
      </c>
      <c r="D17" s="111">
        <f>D18</f>
        <v>0</v>
      </c>
      <c r="E17" s="111">
        <f>E18</f>
        <v>6.02</v>
      </c>
    </row>
    <row r="18" ht="30" customHeight="1" spans="1:5">
      <c r="A18" s="76" t="s">
        <v>69</v>
      </c>
      <c r="B18" s="78" t="s">
        <v>70</v>
      </c>
      <c r="C18" s="110">
        <f t="shared" si="0"/>
        <v>6.02</v>
      </c>
      <c r="D18" s="111"/>
      <c r="E18" s="111">
        <v>6.02</v>
      </c>
    </row>
    <row r="19" ht="30" customHeight="1" spans="1:5">
      <c r="A19" s="76" t="s">
        <v>71</v>
      </c>
      <c r="B19" s="78" t="s">
        <v>72</v>
      </c>
      <c r="C19" s="110">
        <f t="shared" si="0"/>
        <v>50.06</v>
      </c>
      <c r="D19" s="111">
        <f>D20+D22</f>
        <v>46.73</v>
      </c>
      <c r="E19" s="111">
        <f>E20+E22</f>
        <v>3.33</v>
      </c>
    </row>
    <row r="20" ht="30" customHeight="1" spans="1:5">
      <c r="A20" s="76" t="s">
        <v>73</v>
      </c>
      <c r="B20" s="78" t="s">
        <v>74</v>
      </c>
      <c r="C20" s="110">
        <f t="shared" si="0"/>
        <v>3.33</v>
      </c>
      <c r="D20" s="111">
        <f>D21</f>
        <v>0</v>
      </c>
      <c r="E20" s="111">
        <f>E21</f>
        <v>3.33</v>
      </c>
    </row>
    <row r="21" ht="30" customHeight="1" spans="1:5">
      <c r="A21" s="76" t="s">
        <v>75</v>
      </c>
      <c r="B21" s="78" t="s">
        <v>76</v>
      </c>
      <c r="C21" s="110">
        <f t="shared" si="0"/>
        <v>3.33</v>
      </c>
      <c r="D21" s="111"/>
      <c r="E21" s="111">
        <v>3.33</v>
      </c>
    </row>
    <row r="22" ht="30" customHeight="1" spans="1:5">
      <c r="A22" s="76" t="s">
        <v>77</v>
      </c>
      <c r="B22" s="78" t="s">
        <v>78</v>
      </c>
      <c r="C22" s="110">
        <f t="shared" si="0"/>
        <v>46.73</v>
      </c>
      <c r="D22" s="111">
        <f>D23+D24+D25</f>
        <v>46.73</v>
      </c>
      <c r="E22" s="111">
        <f>E23+E24+E25</f>
        <v>0</v>
      </c>
    </row>
    <row r="23" ht="30" customHeight="1" spans="1:5">
      <c r="A23" s="76" t="s">
        <v>79</v>
      </c>
      <c r="B23" s="78" t="s">
        <v>80</v>
      </c>
      <c r="C23" s="110">
        <f t="shared" si="0"/>
        <v>12.49</v>
      </c>
      <c r="D23" s="111">
        <v>12.49</v>
      </c>
      <c r="E23" s="111"/>
    </row>
    <row r="24" ht="30" customHeight="1" spans="1:5">
      <c r="A24" s="76" t="s">
        <v>81</v>
      </c>
      <c r="B24" s="78" t="s">
        <v>82</v>
      </c>
      <c r="C24" s="110">
        <f t="shared" si="0"/>
        <v>28.48</v>
      </c>
      <c r="D24" s="111">
        <v>28.48</v>
      </c>
      <c r="E24" s="111"/>
    </row>
    <row r="25" ht="30" customHeight="1" spans="1:5">
      <c r="A25" s="76" t="s">
        <v>83</v>
      </c>
      <c r="B25" s="78" t="s">
        <v>84</v>
      </c>
      <c r="C25" s="110">
        <f t="shared" si="0"/>
        <v>5.76</v>
      </c>
      <c r="D25" s="111">
        <v>5.76</v>
      </c>
      <c r="E25" s="111"/>
    </row>
    <row r="26" ht="30" customHeight="1" spans="1:5">
      <c r="A26" s="76" t="s">
        <v>85</v>
      </c>
      <c r="B26" s="78" t="s">
        <v>86</v>
      </c>
      <c r="C26" s="110">
        <f>D26+E26</f>
        <v>17.025109</v>
      </c>
      <c r="D26" s="111">
        <f>D27</f>
        <v>0</v>
      </c>
      <c r="E26" s="111">
        <f>E27</f>
        <v>17.025109</v>
      </c>
    </row>
    <row r="27" ht="30" customHeight="1" spans="1:5">
      <c r="A27" s="76" t="s">
        <v>87</v>
      </c>
      <c r="B27" s="78" t="s">
        <v>88</v>
      </c>
      <c r="C27" s="110">
        <f>D27+E27</f>
        <v>17.025109</v>
      </c>
      <c r="D27" s="111">
        <f>D28</f>
        <v>0</v>
      </c>
      <c r="E27" s="111">
        <f>E28</f>
        <v>17.025109</v>
      </c>
    </row>
    <row r="28" ht="30" customHeight="1" spans="1:5">
      <c r="A28" s="76" t="s">
        <v>89</v>
      </c>
      <c r="B28" s="78" t="s">
        <v>90</v>
      </c>
      <c r="C28" s="110">
        <f>D28+E28</f>
        <v>17.025109</v>
      </c>
      <c r="D28" s="111"/>
      <c r="E28" s="111">
        <v>17.025109</v>
      </c>
    </row>
    <row r="29" ht="30" customHeight="1" spans="1:5">
      <c r="A29" s="76" t="s">
        <v>91</v>
      </c>
      <c r="B29" s="78" t="s">
        <v>92</v>
      </c>
      <c r="C29" s="110">
        <f>D29+E29</f>
        <v>491.4</v>
      </c>
      <c r="D29" s="111">
        <f>D30+D32+D34</f>
        <v>0</v>
      </c>
      <c r="E29" s="111">
        <f>E30+E32+E34</f>
        <v>491.4</v>
      </c>
    </row>
    <row r="30" ht="30" customHeight="1" spans="1:5">
      <c r="A30" s="76" t="s">
        <v>93</v>
      </c>
      <c r="B30" s="78" t="s">
        <v>94</v>
      </c>
      <c r="C30" s="110">
        <f>D30+E30</f>
        <v>39.05</v>
      </c>
      <c r="D30" s="111">
        <f>D31</f>
        <v>0</v>
      </c>
      <c r="E30" s="111">
        <f>E31</f>
        <v>39.05</v>
      </c>
    </row>
    <row r="31" ht="30" customHeight="1" spans="1:5">
      <c r="A31" s="76" t="s">
        <v>95</v>
      </c>
      <c r="B31" s="78" t="s">
        <v>96</v>
      </c>
      <c r="C31" s="110">
        <f>D31+E31</f>
        <v>39.05</v>
      </c>
      <c r="D31" s="111"/>
      <c r="E31" s="111">
        <v>39.05</v>
      </c>
    </row>
    <row r="32" ht="30" customHeight="1" spans="1:5">
      <c r="A32" s="76" t="s">
        <v>97</v>
      </c>
      <c r="B32" s="78" t="s">
        <v>98</v>
      </c>
      <c r="C32" s="110">
        <f>D32+E32</f>
        <v>92.35</v>
      </c>
      <c r="D32" s="111">
        <f>D33</f>
        <v>0</v>
      </c>
      <c r="E32" s="111">
        <f>E33</f>
        <v>92.35</v>
      </c>
    </row>
    <row r="33" ht="30" customHeight="1" spans="1:5">
      <c r="A33" s="76" t="s">
        <v>99</v>
      </c>
      <c r="B33" s="78" t="s">
        <v>100</v>
      </c>
      <c r="C33" s="110">
        <f>D33+E33</f>
        <v>92.35</v>
      </c>
      <c r="D33" s="111"/>
      <c r="E33" s="111">
        <v>92.35</v>
      </c>
    </row>
    <row r="34" ht="30" customHeight="1" spans="1:5">
      <c r="A34" s="76" t="s">
        <v>101</v>
      </c>
      <c r="B34" s="78" t="s">
        <v>102</v>
      </c>
      <c r="C34" s="110">
        <f>D34+E34</f>
        <v>360</v>
      </c>
      <c r="D34" s="111">
        <f>D35+D36</f>
        <v>0</v>
      </c>
      <c r="E34" s="111">
        <f>E35+E36</f>
        <v>360</v>
      </c>
    </row>
    <row r="35" ht="30" customHeight="1" spans="1:5">
      <c r="A35" s="76" t="s">
        <v>103</v>
      </c>
      <c r="B35" s="78" t="s">
        <v>104</v>
      </c>
      <c r="C35" s="110">
        <f>D35+E35</f>
        <v>150</v>
      </c>
      <c r="D35" s="111"/>
      <c r="E35" s="111">
        <v>150</v>
      </c>
    </row>
    <row r="36" ht="30" customHeight="1" spans="1:5">
      <c r="A36" s="76" t="s">
        <v>105</v>
      </c>
      <c r="B36" s="78" t="s">
        <v>106</v>
      </c>
      <c r="C36" s="110">
        <f>D36+E36</f>
        <v>210</v>
      </c>
      <c r="D36" s="111"/>
      <c r="E36" s="111">
        <v>210</v>
      </c>
    </row>
    <row r="37" ht="30" customHeight="1" spans="1:5">
      <c r="A37" s="76" t="s">
        <v>107</v>
      </c>
      <c r="B37" s="78" t="s">
        <v>108</v>
      </c>
      <c r="C37" s="110">
        <f>D37+E37</f>
        <v>205.41</v>
      </c>
      <c r="D37" s="111">
        <f>D38</f>
        <v>0</v>
      </c>
      <c r="E37" s="111">
        <f>E38</f>
        <v>205.41</v>
      </c>
    </row>
    <row r="38" ht="30" customHeight="1" spans="1:5">
      <c r="A38" s="76" t="s">
        <v>109</v>
      </c>
      <c r="B38" s="78" t="s">
        <v>110</v>
      </c>
      <c r="C38" s="110">
        <f>D38+E38</f>
        <v>205.41</v>
      </c>
      <c r="D38" s="111">
        <f>D39</f>
        <v>0</v>
      </c>
      <c r="E38" s="111">
        <f>E39</f>
        <v>205.41</v>
      </c>
    </row>
    <row r="39" ht="30" customHeight="1" spans="1:5">
      <c r="A39" s="76" t="s">
        <v>111</v>
      </c>
      <c r="B39" s="78" t="s">
        <v>112</v>
      </c>
      <c r="C39" s="110">
        <f>D39+E39</f>
        <v>205.41</v>
      </c>
      <c r="D39" s="111"/>
      <c r="E39" s="111">
        <v>205.41</v>
      </c>
    </row>
    <row r="40" ht="30" customHeight="1" spans="1:5">
      <c r="A40" s="76" t="s">
        <v>113</v>
      </c>
      <c r="B40" s="78" t="s">
        <v>114</v>
      </c>
      <c r="C40" s="110">
        <f>D40+E40</f>
        <v>106.02</v>
      </c>
      <c r="D40" s="111">
        <f>D41</f>
        <v>106.02</v>
      </c>
      <c r="E40" s="111">
        <f>E41</f>
        <v>0</v>
      </c>
    </row>
    <row r="41" ht="30" customHeight="1" spans="1:5">
      <c r="A41" s="76" t="s">
        <v>115</v>
      </c>
      <c r="B41" s="78" t="s">
        <v>116</v>
      </c>
      <c r="C41" s="110">
        <f>D41+E41</f>
        <v>106.02</v>
      </c>
      <c r="D41" s="111">
        <f>D42</f>
        <v>106.02</v>
      </c>
      <c r="E41" s="111">
        <f>E42</f>
        <v>0</v>
      </c>
    </row>
    <row r="42" ht="30" customHeight="1" spans="1:5">
      <c r="A42" s="76" t="s">
        <v>117</v>
      </c>
      <c r="B42" s="78" t="s">
        <v>118</v>
      </c>
      <c r="C42" s="110">
        <f>D42+E42</f>
        <v>106.02</v>
      </c>
      <c r="D42" s="111">
        <v>106.02</v>
      </c>
      <c r="E42" s="111"/>
    </row>
    <row r="43" ht="30" customHeight="1" spans="1:5">
      <c r="A43" s="81" t="s">
        <v>119</v>
      </c>
      <c r="B43" s="82"/>
      <c r="C43" s="110">
        <f>C7+C13+C19+C26+C29+C37+C40</f>
        <v>1982.835109</v>
      </c>
      <c r="D43" s="110">
        <f>D7+D13+D19+D26+D29+D37+D40</f>
        <v>1093.69</v>
      </c>
      <c r="E43" s="110">
        <v>889.15</v>
      </c>
    </row>
  </sheetData>
  <mergeCells count="6">
    <mergeCell ref="A3:E3"/>
    <mergeCell ref="A5:B5"/>
    <mergeCell ref="A43:B43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scale="62" orientation="portrait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0"/>
  <sheetViews>
    <sheetView showGridLines="0" showZeros="0" topLeftCell="A25" workbookViewId="0">
      <selection activeCell="E29" sqref="E29"/>
    </sheetView>
  </sheetViews>
  <sheetFormatPr defaultColWidth="6.875" defaultRowHeight="11.25" outlineLevelCol="5"/>
  <cols>
    <col min="1" max="1" width="28.125" style="64" customWidth="1"/>
    <col min="2" max="2" width="14.875" style="64" customWidth="1"/>
    <col min="3" max="3" width="30.375" style="64" customWidth="1"/>
    <col min="4" max="4" width="15.375" style="64" customWidth="1"/>
    <col min="5" max="6" width="17.125" style="64" customWidth="1"/>
    <col min="7" max="16384" width="6.875" style="64"/>
  </cols>
  <sheetData>
    <row r="1" ht="16.5" customHeight="1" spans="1:6">
      <c r="A1" s="74" t="s">
        <v>124</v>
      </c>
      <c r="B1" s="116"/>
      <c r="C1" s="116"/>
      <c r="D1" s="116"/>
      <c r="E1" s="116"/>
      <c r="F1" s="117"/>
    </row>
    <row r="2" ht="18.75" customHeight="1" spans="1:6">
      <c r="A2" s="118"/>
      <c r="B2" s="116"/>
      <c r="C2" s="116"/>
      <c r="D2" s="116"/>
      <c r="E2" s="116"/>
      <c r="F2" s="117"/>
    </row>
    <row r="3" ht="21" customHeight="1" spans="1:6">
      <c r="A3" s="91" t="s">
        <v>125</v>
      </c>
      <c r="B3" s="91"/>
      <c r="C3" s="91"/>
      <c r="D3" s="91"/>
      <c r="E3" s="91"/>
      <c r="F3" s="91"/>
    </row>
    <row r="4" ht="14.25" customHeight="1" spans="1:6">
      <c r="A4" s="119"/>
      <c r="B4" s="119"/>
      <c r="C4" s="119"/>
      <c r="D4" s="119"/>
      <c r="E4" s="119"/>
      <c r="F4" s="93" t="s">
        <v>2</v>
      </c>
    </row>
    <row r="5" ht="24" customHeight="1" spans="1:6">
      <c r="A5" s="135" t="s">
        <v>3</v>
      </c>
      <c r="B5" s="75"/>
      <c r="C5" s="135" t="s">
        <v>4</v>
      </c>
      <c r="D5" s="75"/>
      <c r="E5" s="75"/>
      <c r="F5" s="75"/>
    </row>
    <row r="6" ht="24" customHeight="1" spans="1:6">
      <c r="A6" s="135" t="s">
        <v>5</v>
      </c>
      <c r="B6" s="135" t="s">
        <v>6</v>
      </c>
      <c r="C6" s="75" t="s">
        <v>40</v>
      </c>
      <c r="D6" s="75" t="s">
        <v>6</v>
      </c>
      <c r="E6" s="75"/>
      <c r="F6" s="75"/>
    </row>
    <row r="7" ht="24" customHeight="1" spans="1:6">
      <c r="A7" s="75"/>
      <c r="B7" s="75"/>
      <c r="C7" s="75"/>
      <c r="D7" s="75" t="s">
        <v>126</v>
      </c>
      <c r="E7" s="75" t="s">
        <v>41</v>
      </c>
      <c r="F7" s="75" t="s">
        <v>127</v>
      </c>
    </row>
    <row r="8" ht="28.5" customHeight="1" spans="1:6">
      <c r="A8" s="80" t="s">
        <v>11</v>
      </c>
      <c r="B8" s="111">
        <v>1622.84</v>
      </c>
      <c r="C8" s="77" t="s">
        <v>12</v>
      </c>
      <c r="D8" s="110">
        <f>E8+F8</f>
        <v>989.42</v>
      </c>
      <c r="E8" s="110">
        <v>989.42</v>
      </c>
      <c r="F8" s="84"/>
    </row>
    <row r="9" ht="28.5" customHeight="1" spans="1:6">
      <c r="A9" s="80" t="s">
        <v>13</v>
      </c>
      <c r="B9" s="111">
        <v>360</v>
      </c>
      <c r="C9" s="77" t="s">
        <v>14</v>
      </c>
      <c r="D9" s="110">
        <f t="shared" ref="D9:D29" si="0">E9+F9</f>
        <v>0</v>
      </c>
      <c r="E9" s="110"/>
      <c r="F9" s="84"/>
    </row>
    <row r="10" ht="28.5" customHeight="1" spans="1:6">
      <c r="A10" s="80"/>
      <c r="B10" s="80"/>
      <c r="C10" s="77" t="s">
        <v>16</v>
      </c>
      <c r="D10" s="110">
        <f t="shared" si="0"/>
        <v>0</v>
      </c>
      <c r="E10" s="110"/>
      <c r="F10" s="84"/>
    </row>
    <row r="11" ht="28.5" customHeight="1" spans="1:6">
      <c r="A11" s="80"/>
      <c r="B11" s="80"/>
      <c r="C11" s="80" t="s">
        <v>18</v>
      </c>
      <c r="D11" s="110">
        <f t="shared" si="0"/>
        <v>0</v>
      </c>
      <c r="E11" s="111"/>
      <c r="F11" s="84"/>
    </row>
    <row r="12" ht="28.5" customHeight="1" spans="1:6">
      <c r="A12" s="80"/>
      <c r="B12" s="80"/>
      <c r="C12" s="77" t="s">
        <v>19</v>
      </c>
      <c r="D12" s="110">
        <f t="shared" si="0"/>
        <v>0</v>
      </c>
      <c r="E12" s="110"/>
      <c r="F12" s="84"/>
    </row>
    <row r="13" ht="28.5" customHeight="1" spans="1:6">
      <c r="A13" s="80"/>
      <c r="B13" s="80"/>
      <c r="C13" s="77" t="s">
        <v>20</v>
      </c>
      <c r="D13" s="110">
        <f t="shared" si="0"/>
        <v>0</v>
      </c>
      <c r="E13" s="110"/>
      <c r="F13" s="84"/>
    </row>
    <row r="14" ht="28.5" customHeight="1" spans="1:6">
      <c r="A14" s="80"/>
      <c r="B14" s="80"/>
      <c r="C14" s="80" t="s">
        <v>21</v>
      </c>
      <c r="D14" s="110">
        <f t="shared" si="0"/>
        <v>0</v>
      </c>
      <c r="E14" s="111"/>
      <c r="F14" s="80"/>
    </row>
    <row r="15" ht="28.5" customHeight="1" spans="1:6">
      <c r="A15" s="80"/>
      <c r="B15" s="80"/>
      <c r="C15" s="80" t="s">
        <v>22</v>
      </c>
      <c r="D15" s="110">
        <f t="shared" si="0"/>
        <v>123.5</v>
      </c>
      <c r="E15" s="120">
        <v>123.5</v>
      </c>
      <c r="F15" s="80"/>
    </row>
    <row r="16" ht="28.5" customHeight="1" spans="1:6">
      <c r="A16" s="80"/>
      <c r="B16" s="80"/>
      <c r="C16" s="77" t="s">
        <v>23</v>
      </c>
      <c r="D16" s="110">
        <f t="shared" si="0"/>
        <v>50.06</v>
      </c>
      <c r="E16" s="120">
        <v>50.06</v>
      </c>
      <c r="F16" s="80"/>
    </row>
    <row r="17" ht="28.5" customHeight="1" spans="1:6">
      <c r="A17" s="80"/>
      <c r="B17" s="80"/>
      <c r="C17" s="77" t="s">
        <v>24</v>
      </c>
      <c r="D17" s="110">
        <v>17.03</v>
      </c>
      <c r="E17" s="121">
        <v>17.03</v>
      </c>
      <c r="F17" s="80"/>
    </row>
    <row r="18" ht="28.5" customHeight="1" spans="1:6">
      <c r="A18" s="80"/>
      <c r="B18" s="80"/>
      <c r="C18" s="80" t="s">
        <v>25</v>
      </c>
      <c r="D18" s="110">
        <f t="shared" si="0"/>
        <v>491.4</v>
      </c>
      <c r="E18" s="120">
        <v>131.4</v>
      </c>
      <c r="F18" s="80">
        <v>360</v>
      </c>
    </row>
    <row r="19" ht="28.5" customHeight="1" spans="1:6">
      <c r="A19" s="80"/>
      <c r="B19" s="80"/>
      <c r="C19" s="80" t="s">
        <v>26</v>
      </c>
      <c r="D19" s="110">
        <f t="shared" si="0"/>
        <v>205.41</v>
      </c>
      <c r="E19" s="120">
        <v>205.41</v>
      </c>
      <c r="F19" s="80"/>
    </row>
    <row r="20" ht="28.5" customHeight="1" spans="1:6">
      <c r="A20" s="80"/>
      <c r="B20" s="80"/>
      <c r="C20" s="80" t="s">
        <v>27</v>
      </c>
      <c r="D20" s="110">
        <f t="shared" si="0"/>
        <v>0</v>
      </c>
      <c r="E20" s="111"/>
      <c r="F20" s="80"/>
    </row>
    <row r="21" ht="28.5" customHeight="1" spans="1:6">
      <c r="A21" s="80"/>
      <c r="B21" s="80"/>
      <c r="C21" s="80" t="s">
        <v>128</v>
      </c>
      <c r="D21" s="110">
        <f t="shared" si="0"/>
        <v>0</v>
      </c>
      <c r="E21" s="111"/>
      <c r="F21" s="80"/>
    </row>
    <row r="22" ht="28.5" customHeight="1" spans="1:6">
      <c r="A22" s="80"/>
      <c r="B22" s="80"/>
      <c r="C22" s="80" t="s">
        <v>29</v>
      </c>
      <c r="D22" s="110">
        <f t="shared" si="0"/>
        <v>0</v>
      </c>
      <c r="E22" s="111"/>
      <c r="F22" s="80"/>
    </row>
    <row r="23" ht="28.5" customHeight="1" spans="1:6">
      <c r="A23" s="80"/>
      <c r="B23" s="80"/>
      <c r="C23" s="80" t="s">
        <v>30</v>
      </c>
      <c r="D23" s="110">
        <f t="shared" si="0"/>
        <v>0</v>
      </c>
      <c r="E23" s="111"/>
      <c r="F23" s="80"/>
    </row>
    <row r="24" ht="28.5" customHeight="1" spans="1:6">
      <c r="A24" s="80"/>
      <c r="B24" s="80"/>
      <c r="C24" s="80" t="s">
        <v>31</v>
      </c>
      <c r="D24" s="110">
        <f t="shared" si="0"/>
        <v>0</v>
      </c>
      <c r="E24" s="111"/>
      <c r="F24" s="80"/>
    </row>
    <row r="25" ht="28.5" customHeight="1" spans="1:6">
      <c r="A25" s="80"/>
      <c r="B25" s="80"/>
      <c r="C25" s="80" t="s">
        <v>32</v>
      </c>
      <c r="D25" s="110">
        <f t="shared" si="0"/>
        <v>106.02</v>
      </c>
      <c r="E25" s="120">
        <v>106.02</v>
      </c>
      <c r="F25" s="80"/>
    </row>
    <row r="26" ht="28.5" customHeight="1" spans="1:6">
      <c r="A26" s="80"/>
      <c r="B26" s="80"/>
      <c r="C26" s="80" t="s">
        <v>33</v>
      </c>
      <c r="D26" s="110">
        <f t="shared" si="0"/>
        <v>0</v>
      </c>
      <c r="E26" s="111"/>
      <c r="F26" s="80"/>
    </row>
    <row r="27" ht="28.5" customHeight="1" spans="1:6">
      <c r="A27" s="80"/>
      <c r="B27" s="80"/>
      <c r="C27" s="80" t="s">
        <v>34</v>
      </c>
      <c r="D27" s="110">
        <f t="shared" si="0"/>
        <v>0</v>
      </c>
      <c r="E27" s="111"/>
      <c r="F27" s="80"/>
    </row>
    <row r="28" ht="28.5" customHeight="1" spans="1:6">
      <c r="A28" s="80"/>
      <c r="B28" s="80"/>
      <c r="C28" s="80" t="s">
        <v>35</v>
      </c>
      <c r="D28" s="110">
        <f t="shared" si="0"/>
        <v>0</v>
      </c>
      <c r="E28" s="107"/>
      <c r="F28" s="80"/>
    </row>
    <row r="29" ht="28.5" customHeight="1" spans="1:6">
      <c r="A29" s="75" t="s">
        <v>36</v>
      </c>
      <c r="B29" s="122">
        <f>SUM(B8:B9)</f>
        <v>1982.84</v>
      </c>
      <c r="C29" s="75" t="s">
        <v>37</v>
      </c>
      <c r="D29" s="110">
        <f t="shared" si="0"/>
        <v>1982.84</v>
      </c>
      <c r="E29" s="122">
        <f>SUM(E8:E28)</f>
        <v>1622.84</v>
      </c>
      <c r="F29" s="80">
        <f>SUM(F8:F28)</f>
        <v>360</v>
      </c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scale="69" orientation="portrait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9"/>
  <sheetViews>
    <sheetView showGridLines="0" showZeros="0" zoomScale="85" zoomScaleNormal="85" topLeftCell="A31" workbookViewId="0">
      <selection activeCell="F57" sqref="F57"/>
    </sheetView>
  </sheetViews>
  <sheetFormatPr defaultColWidth="6.875" defaultRowHeight="11.25"/>
  <cols>
    <col min="1" max="1" width="18.125" style="64" customWidth="1"/>
    <col min="2" max="2" width="23.4" style="64" customWidth="1"/>
    <col min="3" max="8" width="10" style="64" customWidth="1"/>
    <col min="9" max="11" width="10.875" style="64" customWidth="1"/>
    <col min="12" max="16384" width="6.875" style="64"/>
  </cols>
  <sheetData>
    <row r="1" ht="16.5" customHeight="1" spans="1:11">
      <c r="A1" s="45" t="s">
        <v>129</v>
      </c>
      <c r="B1" s="46"/>
      <c r="C1" s="46"/>
      <c r="D1" s="46"/>
      <c r="E1" s="46"/>
      <c r="F1" s="46"/>
      <c r="G1" s="46"/>
      <c r="H1" s="46"/>
      <c r="I1" s="71"/>
      <c r="J1" s="71"/>
      <c r="K1" s="71"/>
    </row>
    <row r="2" ht="16.5" customHeight="1" spans="1:11">
      <c r="A2" s="46"/>
      <c r="B2" s="46"/>
      <c r="C2" s="46"/>
      <c r="D2" s="46"/>
      <c r="E2" s="46"/>
      <c r="F2" s="46"/>
      <c r="G2" s="46"/>
      <c r="H2" s="46"/>
      <c r="I2" s="71"/>
      <c r="J2" s="71"/>
      <c r="K2" s="71"/>
    </row>
    <row r="3" ht="29.25" customHeight="1" spans="1:11">
      <c r="A3" s="73" t="s">
        <v>130</v>
      </c>
      <c r="B3" s="73"/>
      <c r="C3" s="73"/>
      <c r="D3" s="73"/>
      <c r="E3" s="73"/>
      <c r="F3" s="73"/>
      <c r="G3" s="73"/>
      <c r="H3" s="73"/>
      <c r="I3" s="73"/>
      <c r="J3" s="73"/>
      <c r="K3" s="73"/>
    </row>
    <row r="4" ht="26.25" customHeight="1" spans="1:11">
      <c r="A4" s="109"/>
      <c r="B4" s="109"/>
      <c r="C4" s="109"/>
      <c r="D4" s="109"/>
      <c r="E4" s="109"/>
      <c r="F4" s="109"/>
      <c r="G4" s="109"/>
      <c r="H4" s="109"/>
      <c r="I4" s="109"/>
      <c r="J4" s="83" t="s">
        <v>2</v>
      </c>
      <c r="K4" s="83"/>
    </row>
    <row r="5" ht="26.25" customHeight="1" spans="1:11">
      <c r="A5" s="75" t="s">
        <v>40</v>
      </c>
      <c r="B5" s="75"/>
      <c r="C5" s="75" t="s">
        <v>131</v>
      </c>
      <c r="D5" s="75"/>
      <c r="E5" s="75"/>
      <c r="F5" s="75" t="s">
        <v>132</v>
      </c>
      <c r="G5" s="75"/>
      <c r="H5" s="75"/>
      <c r="I5" s="75" t="s">
        <v>133</v>
      </c>
      <c r="J5" s="75"/>
      <c r="K5" s="75"/>
    </row>
    <row r="6" s="72" customFormat="1" ht="30.75" customHeight="1" spans="1:11">
      <c r="A6" s="75" t="s">
        <v>45</v>
      </c>
      <c r="B6" s="75" t="s">
        <v>46</v>
      </c>
      <c r="C6" s="75" t="s">
        <v>134</v>
      </c>
      <c r="D6" s="75" t="s">
        <v>122</v>
      </c>
      <c r="E6" s="75" t="s">
        <v>123</v>
      </c>
      <c r="F6" s="75" t="s">
        <v>134</v>
      </c>
      <c r="G6" s="75" t="s">
        <v>122</v>
      </c>
      <c r="H6" s="75" t="s">
        <v>123</v>
      </c>
      <c r="I6" s="75" t="s">
        <v>134</v>
      </c>
      <c r="J6" s="75" t="s">
        <v>122</v>
      </c>
      <c r="K6" s="75" t="s">
        <v>123</v>
      </c>
    </row>
    <row r="7" s="72" customFormat="1" ht="30.75" customHeight="1" spans="1:11">
      <c r="A7" s="76">
        <v>201</v>
      </c>
      <c r="B7" s="78" t="s">
        <v>48</v>
      </c>
      <c r="C7" s="110">
        <v>702.06</v>
      </c>
      <c r="D7" s="110">
        <v>532.09</v>
      </c>
      <c r="E7" s="110">
        <v>169.97</v>
      </c>
      <c r="F7" s="110">
        <v>989.42</v>
      </c>
      <c r="G7" s="110">
        <f>G8+G11</f>
        <v>823.46</v>
      </c>
      <c r="H7" s="110">
        <f>H8+H11</f>
        <v>165.97</v>
      </c>
      <c r="I7" s="115">
        <f>(F7-C7)/C7*100</f>
        <v>40.9309745605789</v>
      </c>
      <c r="J7" s="115">
        <f>(G7-D7)/D7*100</f>
        <v>54.7595331616832</v>
      </c>
      <c r="K7" s="115">
        <f>(H7-E7)/E7*100</f>
        <v>-2.353356474672</v>
      </c>
    </row>
    <row r="8" s="72" customFormat="1" ht="30.75" customHeight="1" spans="1:11">
      <c r="A8" s="76" t="s">
        <v>135</v>
      </c>
      <c r="B8" s="78" t="s">
        <v>136</v>
      </c>
      <c r="C8" s="110">
        <v>702.06</v>
      </c>
      <c r="D8" s="110">
        <v>532.09</v>
      </c>
      <c r="E8" s="110">
        <v>169.97</v>
      </c>
      <c r="F8" s="110">
        <v>984.02</v>
      </c>
      <c r="G8" s="110">
        <f>G9+G10</f>
        <v>823.46</v>
      </c>
      <c r="H8" s="110">
        <f>H9+H10</f>
        <v>161.17</v>
      </c>
      <c r="I8" s="115">
        <f>(F8-C8)/C8*100</f>
        <v>40.1618095319488</v>
      </c>
      <c r="J8" s="115">
        <f>(G8-D8)/D8*100</f>
        <v>54.7595331616832</v>
      </c>
      <c r="K8" s="115">
        <f>(H8-E8)/E8*100</f>
        <v>-5.17738424427841</v>
      </c>
    </row>
    <row r="9" s="72" customFormat="1" ht="30.75" customHeight="1" spans="1:11">
      <c r="A9" s="76" t="s">
        <v>137</v>
      </c>
      <c r="B9" s="78" t="s">
        <v>138</v>
      </c>
      <c r="C9" s="110">
        <v>373.8</v>
      </c>
      <c r="D9" s="110">
        <v>207.83</v>
      </c>
      <c r="E9" s="110">
        <v>165.97</v>
      </c>
      <c r="F9" s="110">
        <v>409.9</v>
      </c>
      <c r="G9" s="110">
        <v>250.74</v>
      </c>
      <c r="H9" s="110">
        <v>159.17</v>
      </c>
      <c r="I9" s="115">
        <f>(F9-C9)/C9*100</f>
        <v>9.65757089352594</v>
      </c>
      <c r="J9" s="115">
        <f>(G9-D9)/D9*100</f>
        <v>20.6466823846413</v>
      </c>
      <c r="K9" s="115">
        <f>(H9-E9)/E9*100</f>
        <v>-4.0971259866241</v>
      </c>
    </row>
    <row r="10" s="72" customFormat="1" ht="30.75" customHeight="1" spans="1:11">
      <c r="A10" s="76" t="s">
        <v>139</v>
      </c>
      <c r="B10" s="78" t="s">
        <v>140</v>
      </c>
      <c r="C10" s="110">
        <v>328.27</v>
      </c>
      <c r="D10" s="110">
        <v>324.27</v>
      </c>
      <c r="E10" s="110">
        <v>4</v>
      </c>
      <c r="F10" s="110">
        <f t="shared" ref="F7:F12" si="0">G10+H10</f>
        <v>574.72</v>
      </c>
      <c r="G10" s="110">
        <v>572.72</v>
      </c>
      <c r="H10" s="110">
        <v>2</v>
      </c>
      <c r="I10" s="115">
        <f>(F10-C10)/C10*100</f>
        <v>75.0753952539069</v>
      </c>
      <c r="J10" s="115">
        <f>(G10-D10)/D10*100</f>
        <v>76.6182502235791</v>
      </c>
      <c r="K10" s="115">
        <f>(H10-E10)/E10*100</f>
        <v>-50</v>
      </c>
    </row>
    <row r="11" s="72" customFormat="1" ht="30.75" customHeight="1" spans="1:11">
      <c r="A11" s="76" t="s">
        <v>141</v>
      </c>
      <c r="B11" s="78" t="s">
        <v>56</v>
      </c>
      <c r="C11" s="110"/>
      <c r="D11" s="110"/>
      <c r="E11" s="110"/>
      <c r="F11" s="110">
        <f t="shared" si="0"/>
        <v>4.8</v>
      </c>
      <c r="G11" s="110">
        <f>G12</f>
        <v>0</v>
      </c>
      <c r="H11" s="110">
        <f>H12</f>
        <v>4.8</v>
      </c>
      <c r="I11" s="115"/>
      <c r="J11" s="115"/>
      <c r="K11" s="115"/>
    </row>
    <row r="12" s="72" customFormat="1" ht="30.75" customHeight="1" spans="1:11">
      <c r="A12" s="76" t="s">
        <v>142</v>
      </c>
      <c r="B12" s="78" t="s">
        <v>58</v>
      </c>
      <c r="C12" s="110"/>
      <c r="D12" s="110"/>
      <c r="E12" s="110"/>
      <c r="F12" s="110">
        <f t="shared" si="0"/>
        <v>4.8</v>
      </c>
      <c r="G12" s="110"/>
      <c r="H12" s="110">
        <v>4.8</v>
      </c>
      <c r="I12" s="115"/>
      <c r="J12" s="115"/>
      <c r="K12" s="115"/>
    </row>
    <row r="13" s="72" customFormat="1" ht="30.75" customHeight="1" spans="1:11">
      <c r="A13" s="76">
        <v>208</v>
      </c>
      <c r="B13" s="78" t="s">
        <v>60</v>
      </c>
      <c r="C13" s="110">
        <v>79.69</v>
      </c>
      <c r="D13" s="110">
        <v>74.93</v>
      </c>
      <c r="E13" s="110">
        <v>4.76</v>
      </c>
      <c r="F13" s="110">
        <f>G13+H13</f>
        <v>123.5</v>
      </c>
      <c r="G13" s="111">
        <f>G14+G19</f>
        <v>117.48</v>
      </c>
      <c r="H13" s="111">
        <f>H14+H19</f>
        <v>6.02</v>
      </c>
      <c r="I13" s="115">
        <f t="shared" ref="I13:I43" si="1">(F13-C13)/C13*100</f>
        <v>54.9755301794454</v>
      </c>
      <c r="J13" s="115">
        <f>(G13-D13)/D13*100</f>
        <v>56.7863339116509</v>
      </c>
      <c r="K13" s="115">
        <f>(H13-E13)/E13*100</f>
        <v>26.4705882352941</v>
      </c>
    </row>
    <row r="14" s="72" customFormat="1" ht="30.75" customHeight="1" spans="1:11">
      <c r="A14" s="76" t="s">
        <v>143</v>
      </c>
      <c r="B14" s="78" t="s">
        <v>144</v>
      </c>
      <c r="C14" s="110">
        <v>74.93</v>
      </c>
      <c r="D14" s="110">
        <v>74.93</v>
      </c>
      <c r="E14" s="110"/>
      <c r="F14" s="110">
        <f>G14+H14</f>
        <v>117.48</v>
      </c>
      <c r="G14" s="111">
        <f>G15+G16+G17+G18</f>
        <v>117.48</v>
      </c>
      <c r="H14" s="111">
        <f>H15+H16+H17+H18</f>
        <v>0</v>
      </c>
      <c r="I14" s="115">
        <f t="shared" si="1"/>
        <v>56.7863339116509</v>
      </c>
      <c r="J14" s="115">
        <f>(G14-D14)/D14*100</f>
        <v>56.7863339116509</v>
      </c>
      <c r="K14" s="115"/>
    </row>
    <row r="15" s="72" customFormat="1" ht="30.75" customHeight="1" spans="1:11">
      <c r="A15" s="76" t="s">
        <v>145</v>
      </c>
      <c r="B15" s="78" t="s">
        <v>146</v>
      </c>
      <c r="C15" s="110">
        <v>9.26</v>
      </c>
      <c r="D15" s="110">
        <v>9.26</v>
      </c>
      <c r="E15" s="110"/>
      <c r="F15" s="110">
        <f>G15+H15</f>
        <v>16.63</v>
      </c>
      <c r="G15" s="111">
        <v>16.63</v>
      </c>
      <c r="H15" s="111"/>
      <c r="I15" s="115">
        <f t="shared" si="1"/>
        <v>79.5896328293736</v>
      </c>
      <c r="J15" s="115">
        <f>(G15-D15)/D15*100</f>
        <v>79.5896328293736</v>
      </c>
      <c r="K15" s="115"/>
    </row>
    <row r="16" s="72" customFormat="1" ht="30.75" customHeight="1" spans="1:11">
      <c r="A16" s="76" t="s">
        <v>147</v>
      </c>
      <c r="B16" s="78" t="s">
        <v>148</v>
      </c>
      <c r="C16" s="110">
        <v>0</v>
      </c>
      <c r="D16" s="110"/>
      <c r="E16" s="110"/>
      <c r="F16" s="110">
        <f>G16+H16</f>
        <v>0</v>
      </c>
      <c r="G16" s="110"/>
      <c r="H16" s="110"/>
      <c r="I16" s="115"/>
      <c r="J16" s="115"/>
      <c r="K16" s="115"/>
    </row>
    <row r="17" s="72" customFormat="1" ht="30.75" customHeight="1" spans="1:11">
      <c r="A17" s="76" t="s">
        <v>149</v>
      </c>
      <c r="B17" s="78" t="s">
        <v>150</v>
      </c>
      <c r="C17" s="110">
        <v>65.66</v>
      </c>
      <c r="D17" s="110">
        <v>65.66</v>
      </c>
      <c r="E17" s="110"/>
      <c r="F17" s="110">
        <f>G17+H17</f>
        <v>100.85</v>
      </c>
      <c r="G17" s="111">
        <v>100.85</v>
      </c>
      <c r="H17" s="111"/>
      <c r="I17" s="115">
        <f t="shared" si="1"/>
        <v>53.5942735303076</v>
      </c>
      <c r="J17" s="115">
        <f>(G17-D17)/D17*100</f>
        <v>53.5942735303076</v>
      </c>
      <c r="K17" s="115"/>
    </row>
    <row r="18" s="72" customFormat="1" ht="30.75" customHeight="1" spans="1:11">
      <c r="A18" s="76" t="s">
        <v>151</v>
      </c>
      <c r="B18" s="78" t="s">
        <v>152</v>
      </c>
      <c r="C18" s="110">
        <v>0</v>
      </c>
      <c r="D18" s="110"/>
      <c r="E18" s="110"/>
      <c r="F18" s="110">
        <f>G18+H18</f>
        <v>0</v>
      </c>
      <c r="G18" s="110"/>
      <c r="H18" s="110"/>
      <c r="I18" s="115"/>
      <c r="J18" s="115"/>
      <c r="K18" s="115"/>
    </row>
    <row r="19" s="72" customFormat="1" ht="30.75" customHeight="1" spans="1:11">
      <c r="A19" s="76" t="s">
        <v>153</v>
      </c>
      <c r="B19" s="78" t="s">
        <v>154</v>
      </c>
      <c r="C19" s="110">
        <v>4.76</v>
      </c>
      <c r="D19" s="110"/>
      <c r="E19" s="110">
        <v>4.76</v>
      </c>
      <c r="F19" s="110">
        <f>G19+H19</f>
        <v>6.02</v>
      </c>
      <c r="G19" s="111">
        <f>G20</f>
        <v>0</v>
      </c>
      <c r="H19" s="111">
        <f>H20</f>
        <v>6.02</v>
      </c>
      <c r="I19" s="115">
        <f t="shared" si="1"/>
        <v>26.4705882352941</v>
      </c>
      <c r="J19" s="115"/>
      <c r="K19" s="115">
        <f>(H19-E19)/E19*100</f>
        <v>26.4705882352941</v>
      </c>
    </row>
    <row r="20" s="72" customFormat="1" ht="30.75" customHeight="1" spans="1:11">
      <c r="A20" s="76" t="s">
        <v>155</v>
      </c>
      <c r="B20" s="78" t="s">
        <v>156</v>
      </c>
      <c r="C20" s="110">
        <v>4.76</v>
      </c>
      <c r="D20" s="110"/>
      <c r="E20" s="110">
        <v>4.76</v>
      </c>
      <c r="F20" s="110">
        <f>G20+H20</f>
        <v>6.02</v>
      </c>
      <c r="G20" s="111"/>
      <c r="H20" s="111">
        <v>6.02</v>
      </c>
      <c r="I20" s="115">
        <f t="shared" si="1"/>
        <v>26.4705882352941</v>
      </c>
      <c r="J20" s="115"/>
      <c r="K20" s="115">
        <f>(H20-E20)/E20*100</f>
        <v>26.4705882352941</v>
      </c>
    </row>
    <row r="21" s="72" customFormat="1" ht="30.75" customHeight="1" spans="1:11">
      <c r="A21" s="76">
        <v>210</v>
      </c>
      <c r="B21" s="78" t="s">
        <v>72</v>
      </c>
      <c r="C21" s="110">
        <v>34.57</v>
      </c>
      <c r="D21" s="110">
        <v>31.24</v>
      </c>
      <c r="E21" s="110">
        <v>3.33</v>
      </c>
      <c r="F21" s="110">
        <f>G21+H21</f>
        <v>50.07</v>
      </c>
      <c r="G21" s="111">
        <f>G22+G25</f>
        <v>46.74</v>
      </c>
      <c r="H21" s="111">
        <f>H22+H25</f>
        <v>3.33</v>
      </c>
      <c r="I21" s="115">
        <f t="shared" si="1"/>
        <v>44.8365634943592</v>
      </c>
      <c r="J21" s="115">
        <f>(G21-D21)/D21*100</f>
        <v>49.6158770806658</v>
      </c>
      <c r="K21" s="115">
        <f>(H21-E21)/E21*100</f>
        <v>0</v>
      </c>
    </row>
    <row r="22" s="72" customFormat="1" ht="30.75" customHeight="1" spans="1:11">
      <c r="A22" s="76" t="s">
        <v>157</v>
      </c>
      <c r="B22" s="78" t="s">
        <v>158</v>
      </c>
      <c r="C22" s="110">
        <v>3.33</v>
      </c>
      <c r="D22" s="110"/>
      <c r="E22" s="110">
        <v>3.33</v>
      </c>
      <c r="F22" s="110">
        <f>G22+H22</f>
        <v>3.33</v>
      </c>
      <c r="G22" s="110">
        <f>G23</f>
        <v>0</v>
      </c>
      <c r="H22" s="110">
        <f>H23</f>
        <v>3.33</v>
      </c>
      <c r="I22" s="115">
        <f t="shared" si="1"/>
        <v>0</v>
      </c>
      <c r="J22" s="115"/>
      <c r="K22" s="115">
        <f>(H22-E22)/E22*100</f>
        <v>0</v>
      </c>
    </row>
    <row r="23" s="72" customFormat="1" ht="30.75" customHeight="1" spans="1:11">
      <c r="A23" s="76" t="s">
        <v>75</v>
      </c>
      <c r="B23" s="78" t="s">
        <v>76</v>
      </c>
      <c r="C23" s="110"/>
      <c r="D23" s="110"/>
      <c r="E23" s="110"/>
      <c r="F23" s="110">
        <f>G23+H23</f>
        <v>3.33</v>
      </c>
      <c r="G23" s="111"/>
      <c r="H23" s="111">
        <v>3.33</v>
      </c>
      <c r="I23" s="115"/>
      <c r="J23" s="115"/>
      <c r="K23" s="115"/>
    </row>
    <row r="24" s="72" customFormat="1" ht="30.75" customHeight="1" spans="1:11">
      <c r="A24" s="77" t="s">
        <v>159</v>
      </c>
      <c r="B24" s="78" t="s">
        <v>160</v>
      </c>
      <c r="C24" s="110">
        <v>3.33</v>
      </c>
      <c r="D24" s="110"/>
      <c r="E24" s="110">
        <v>3.33</v>
      </c>
      <c r="F24" s="110">
        <f>G24+H24</f>
        <v>0</v>
      </c>
      <c r="G24" s="110"/>
      <c r="H24" s="110"/>
      <c r="I24" s="115">
        <f t="shared" si="1"/>
        <v>-100</v>
      </c>
      <c r="J24" s="115"/>
      <c r="K24" s="115">
        <f>(H24-E24)/E24*100</f>
        <v>-100</v>
      </c>
    </row>
    <row r="25" s="72" customFormat="1" ht="30.75" customHeight="1" spans="1:11">
      <c r="A25" s="77" t="s">
        <v>161</v>
      </c>
      <c r="B25" s="78" t="s">
        <v>162</v>
      </c>
      <c r="C25" s="110">
        <v>31.24</v>
      </c>
      <c r="D25" s="110">
        <v>31.24</v>
      </c>
      <c r="E25" s="110"/>
      <c r="F25" s="110">
        <f>G25+H25</f>
        <v>46.74</v>
      </c>
      <c r="G25" s="111">
        <f>G26+G27+G28</f>
        <v>46.74</v>
      </c>
      <c r="H25" s="111">
        <f>H26+H27+H28</f>
        <v>0</v>
      </c>
      <c r="I25" s="115">
        <f t="shared" si="1"/>
        <v>49.6158770806658</v>
      </c>
      <c r="J25" s="115">
        <f>(G25-D25)/D25*100</f>
        <v>49.6158770806658</v>
      </c>
      <c r="K25" s="115"/>
    </row>
    <row r="26" s="72" customFormat="1" ht="30.75" customHeight="1" spans="1:11">
      <c r="A26" s="77" t="s">
        <v>163</v>
      </c>
      <c r="B26" s="78" t="s">
        <v>164</v>
      </c>
      <c r="C26" s="110">
        <v>9.88</v>
      </c>
      <c r="D26" s="110">
        <v>9.88</v>
      </c>
      <c r="E26" s="110"/>
      <c r="F26" s="110">
        <f>G26+H26</f>
        <v>12.49</v>
      </c>
      <c r="G26" s="111">
        <v>12.49</v>
      </c>
      <c r="H26" s="111"/>
      <c r="I26" s="115">
        <f t="shared" si="1"/>
        <v>26.417004048583</v>
      </c>
      <c r="J26" s="115">
        <f>(G26-D26)/D26*100</f>
        <v>26.417004048583</v>
      </c>
      <c r="K26" s="115"/>
    </row>
    <row r="27" s="72" customFormat="1" ht="30.75" customHeight="1" spans="1:11">
      <c r="A27" s="77" t="s">
        <v>165</v>
      </c>
      <c r="B27" s="78" t="s">
        <v>166</v>
      </c>
      <c r="C27" s="110">
        <v>16.8</v>
      </c>
      <c r="D27" s="110">
        <v>16.8</v>
      </c>
      <c r="E27" s="110"/>
      <c r="F27" s="110">
        <f>G27+H27</f>
        <v>28.48</v>
      </c>
      <c r="G27" s="111">
        <v>28.48</v>
      </c>
      <c r="H27" s="111"/>
      <c r="I27" s="115">
        <f t="shared" si="1"/>
        <v>69.5238095238095</v>
      </c>
      <c r="J27" s="115">
        <f>(G27-D27)/D27*100</f>
        <v>69.5238095238095</v>
      </c>
      <c r="K27" s="115"/>
    </row>
    <row r="28" s="72" customFormat="1" ht="30.75" customHeight="1" spans="1:11">
      <c r="A28" s="77" t="s">
        <v>167</v>
      </c>
      <c r="B28" s="78" t="s">
        <v>168</v>
      </c>
      <c r="C28" s="110">
        <v>4.56</v>
      </c>
      <c r="D28" s="110">
        <v>4.56</v>
      </c>
      <c r="E28" s="110"/>
      <c r="F28" s="110">
        <v>5.77</v>
      </c>
      <c r="G28" s="111">
        <v>5.77</v>
      </c>
      <c r="H28" s="111"/>
      <c r="I28" s="115">
        <f t="shared" si="1"/>
        <v>26.5350877192982</v>
      </c>
      <c r="J28" s="115">
        <f>(G28-D28)/D28*100</f>
        <v>26.5350877192982</v>
      </c>
      <c r="K28" s="115"/>
    </row>
    <row r="29" s="72" customFormat="1" ht="30.75" customHeight="1" spans="1:11">
      <c r="A29" s="77" t="s">
        <v>85</v>
      </c>
      <c r="B29" s="78" t="s">
        <v>86</v>
      </c>
      <c r="C29" s="110"/>
      <c r="D29" s="110"/>
      <c r="E29" s="110"/>
      <c r="F29" s="110">
        <v>17.025109</v>
      </c>
      <c r="G29" s="111">
        <v>0</v>
      </c>
      <c r="H29" s="111">
        <v>17.025109</v>
      </c>
      <c r="I29" s="115"/>
      <c r="J29" s="115"/>
      <c r="K29" s="115"/>
    </row>
    <row r="30" s="72" customFormat="1" ht="30.75" customHeight="1" spans="1:11">
      <c r="A30" s="77" t="s">
        <v>87</v>
      </c>
      <c r="B30" s="78" t="s">
        <v>88</v>
      </c>
      <c r="C30" s="110"/>
      <c r="D30" s="110"/>
      <c r="E30" s="110"/>
      <c r="F30" s="110">
        <v>17.025109</v>
      </c>
      <c r="G30" s="111">
        <v>0</v>
      </c>
      <c r="H30" s="111">
        <v>17.025109</v>
      </c>
      <c r="I30" s="115"/>
      <c r="J30" s="115"/>
      <c r="K30" s="115"/>
    </row>
    <row r="31" s="72" customFormat="1" ht="30.75" customHeight="1" spans="1:11">
      <c r="A31" s="77" t="s">
        <v>89</v>
      </c>
      <c r="B31" s="78" t="s">
        <v>90</v>
      </c>
      <c r="C31" s="110"/>
      <c r="D31" s="110"/>
      <c r="E31" s="110"/>
      <c r="F31" s="110">
        <v>17.025109</v>
      </c>
      <c r="G31" s="111"/>
      <c r="H31" s="111">
        <v>17.025109</v>
      </c>
      <c r="I31" s="115"/>
      <c r="J31" s="115"/>
      <c r="K31" s="115"/>
    </row>
    <row r="32" s="72" customFormat="1" ht="30.75" customHeight="1" spans="1:11">
      <c r="A32" s="112">
        <v>212</v>
      </c>
      <c r="B32" s="78" t="s">
        <v>92</v>
      </c>
      <c r="C32" s="110">
        <v>86.08</v>
      </c>
      <c r="D32" s="110"/>
      <c r="E32" s="110">
        <v>86.08</v>
      </c>
      <c r="F32" s="110">
        <f t="shared" ref="F32:F48" si="2">G32+H32</f>
        <v>491.4</v>
      </c>
      <c r="G32" s="111">
        <f>G33+G35+G37</f>
        <v>0</v>
      </c>
      <c r="H32" s="111">
        <f>H33+H35+H37</f>
        <v>491.4</v>
      </c>
      <c r="I32" s="115">
        <f>(F32-C32)/C32*100</f>
        <v>470.864312267658</v>
      </c>
      <c r="J32" s="115"/>
      <c r="K32" s="115">
        <f>(H32-E32)/E32*100</f>
        <v>470.864312267658</v>
      </c>
    </row>
    <row r="33" s="72" customFormat="1" ht="30.75" customHeight="1" spans="1:11">
      <c r="A33" s="77" t="s">
        <v>169</v>
      </c>
      <c r="B33" s="78" t="s">
        <v>170</v>
      </c>
      <c r="C33" s="110">
        <v>5</v>
      </c>
      <c r="D33" s="110"/>
      <c r="E33" s="110">
        <v>5</v>
      </c>
      <c r="F33" s="110">
        <f t="shared" si="2"/>
        <v>39.05</v>
      </c>
      <c r="G33" s="111">
        <f>G34</f>
        <v>0</v>
      </c>
      <c r="H33" s="111">
        <f>H34</f>
        <v>39.05</v>
      </c>
      <c r="I33" s="115">
        <f>(F33-C33)/C33*100</f>
        <v>681</v>
      </c>
      <c r="J33" s="115"/>
      <c r="K33" s="115">
        <f>(H33-E33)/E33*100</f>
        <v>681</v>
      </c>
    </row>
    <row r="34" s="72" customFormat="1" ht="30.75" customHeight="1" spans="1:11">
      <c r="A34" s="77" t="s">
        <v>171</v>
      </c>
      <c r="B34" s="78" t="s">
        <v>172</v>
      </c>
      <c r="C34" s="110">
        <v>5</v>
      </c>
      <c r="D34" s="110"/>
      <c r="E34" s="110">
        <v>5</v>
      </c>
      <c r="F34" s="110">
        <f t="shared" si="2"/>
        <v>39.05</v>
      </c>
      <c r="G34" s="111"/>
      <c r="H34" s="111">
        <v>39.05</v>
      </c>
      <c r="I34" s="115">
        <f>(F34-C34)/C34*100</f>
        <v>681</v>
      </c>
      <c r="J34" s="115"/>
      <c r="K34" s="115">
        <f>(H34-E34)/E34*100</f>
        <v>681</v>
      </c>
    </row>
    <row r="35" s="72" customFormat="1" ht="30.75" customHeight="1" spans="1:11">
      <c r="A35" s="77" t="s">
        <v>173</v>
      </c>
      <c r="B35" s="78" t="s">
        <v>174</v>
      </c>
      <c r="C35" s="110">
        <v>81.08</v>
      </c>
      <c r="D35" s="110"/>
      <c r="E35" s="110">
        <v>81.08</v>
      </c>
      <c r="F35" s="110">
        <f t="shared" si="2"/>
        <v>92.35</v>
      </c>
      <c r="G35" s="111">
        <f>G36</f>
        <v>0</v>
      </c>
      <c r="H35" s="111">
        <f>H36</f>
        <v>92.35</v>
      </c>
      <c r="I35" s="115">
        <f>(F35-C35)/C35*100</f>
        <v>13.8998519980266</v>
      </c>
      <c r="J35" s="115"/>
      <c r="K35" s="115">
        <f>(H35-E35)/E35*100</f>
        <v>13.8998519980266</v>
      </c>
    </row>
    <row r="36" s="72" customFormat="1" ht="30.75" customHeight="1" spans="1:11">
      <c r="A36" s="77" t="s">
        <v>175</v>
      </c>
      <c r="B36" s="78" t="s">
        <v>176</v>
      </c>
      <c r="C36" s="110">
        <v>81.08</v>
      </c>
      <c r="D36" s="110"/>
      <c r="E36" s="110">
        <v>81.08</v>
      </c>
      <c r="F36" s="110">
        <f t="shared" si="2"/>
        <v>92.35</v>
      </c>
      <c r="G36" s="111"/>
      <c r="H36" s="111">
        <v>92.35</v>
      </c>
      <c r="I36" s="115">
        <f>(F36-C36)/C36*100</f>
        <v>13.8998519980266</v>
      </c>
      <c r="J36" s="115"/>
      <c r="K36" s="115">
        <f>(H36-E36)/E36*100</f>
        <v>13.8998519980266</v>
      </c>
    </row>
    <row r="37" s="72" customFormat="1" ht="30.75" customHeight="1" spans="1:11">
      <c r="A37" s="77" t="s">
        <v>101</v>
      </c>
      <c r="B37" s="78" t="s">
        <v>102</v>
      </c>
      <c r="C37" s="110"/>
      <c r="D37" s="110"/>
      <c r="E37" s="110"/>
      <c r="F37" s="110">
        <f t="shared" si="2"/>
        <v>360</v>
      </c>
      <c r="G37" s="111">
        <f>G38+G39</f>
        <v>0</v>
      </c>
      <c r="H37" s="111">
        <f>H38+H39</f>
        <v>360</v>
      </c>
      <c r="I37" s="115"/>
      <c r="J37" s="115"/>
      <c r="K37" s="115"/>
    </row>
    <row r="38" s="72" customFormat="1" ht="30.75" customHeight="1" spans="1:11">
      <c r="A38" s="77" t="s">
        <v>103</v>
      </c>
      <c r="B38" s="78" t="s">
        <v>104</v>
      </c>
      <c r="C38" s="110"/>
      <c r="D38" s="110"/>
      <c r="E38" s="110"/>
      <c r="F38" s="110">
        <f t="shared" si="2"/>
        <v>150</v>
      </c>
      <c r="G38" s="111"/>
      <c r="H38" s="111">
        <v>150</v>
      </c>
      <c r="I38" s="115"/>
      <c r="J38" s="115"/>
      <c r="K38" s="115"/>
    </row>
    <row r="39" s="72" customFormat="1" ht="30.75" customHeight="1" spans="1:11">
      <c r="A39" s="77" t="s">
        <v>105</v>
      </c>
      <c r="B39" s="78" t="s">
        <v>106</v>
      </c>
      <c r="C39" s="110"/>
      <c r="D39" s="110"/>
      <c r="E39" s="110"/>
      <c r="F39" s="110">
        <f t="shared" si="2"/>
        <v>210</v>
      </c>
      <c r="G39" s="111"/>
      <c r="H39" s="111">
        <v>210</v>
      </c>
      <c r="I39" s="115"/>
      <c r="J39" s="115"/>
      <c r="K39" s="115"/>
    </row>
    <row r="40" s="72" customFormat="1" ht="30.75" customHeight="1" spans="1:11">
      <c r="A40" s="112">
        <v>213</v>
      </c>
      <c r="B40" s="78" t="s">
        <v>108</v>
      </c>
      <c r="C40" s="110">
        <v>109.6</v>
      </c>
      <c r="D40" s="110"/>
      <c r="E40" s="110">
        <v>109.6</v>
      </c>
      <c r="F40" s="110">
        <f t="shared" si="2"/>
        <v>205.41</v>
      </c>
      <c r="G40" s="111">
        <f>G41</f>
        <v>0</v>
      </c>
      <c r="H40" s="111">
        <f>H41</f>
        <v>205.41</v>
      </c>
      <c r="I40" s="115">
        <f t="shared" ref="I40:I49" si="3">(F40-C40)/C40*100</f>
        <v>87.4178832116788</v>
      </c>
      <c r="J40" s="115"/>
      <c r="K40" s="115">
        <f t="shared" ref="K40:K45" si="4">(H40-E40)/E40*100</f>
        <v>87.4178832116788</v>
      </c>
    </row>
    <row r="41" s="72" customFormat="1" ht="30.75" customHeight="1" spans="1:11">
      <c r="A41" s="77" t="s">
        <v>177</v>
      </c>
      <c r="B41" s="78" t="s">
        <v>178</v>
      </c>
      <c r="C41" s="110">
        <v>109.6</v>
      </c>
      <c r="D41" s="110"/>
      <c r="E41" s="110">
        <v>109.6</v>
      </c>
      <c r="F41" s="110">
        <f t="shared" si="2"/>
        <v>205.41</v>
      </c>
      <c r="G41" s="111">
        <f>G42</f>
        <v>0</v>
      </c>
      <c r="H41" s="111">
        <f>H42</f>
        <v>205.41</v>
      </c>
      <c r="I41" s="115">
        <f t="shared" si="3"/>
        <v>87.4178832116788</v>
      </c>
      <c r="J41" s="115"/>
      <c r="K41" s="115">
        <f t="shared" si="4"/>
        <v>87.4178832116788</v>
      </c>
    </row>
    <row r="42" s="72" customFormat="1" ht="30.75" customHeight="1" spans="1:11">
      <c r="A42" s="77" t="s">
        <v>179</v>
      </c>
      <c r="B42" s="78" t="s">
        <v>180</v>
      </c>
      <c r="C42" s="110">
        <v>109.6</v>
      </c>
      <c r="D42" s="110"/>
      <c r="E42" s="110">
        <v>109.6</v>
      </c>
      <c r="F42" s="110">
        <f t="shared" si="2"/>
        <v>205.41</v>
      </c>
      <c r="G42" s="111"/>
      <c r="H42" s="111">
        <v>205.41</v>
      </c>
      <c r="I42" s="115">
        <f t="shared" si="3"/>
        <v>87.4178832116788</v>
      </c>
      <c r="J42" s="115"/>
      <c r="K42" s="115">
        <f t="shared" si="4"/>
        <v>87.4178832116788</v>
      </c>
    </row>
    <row r="43" s="72" customFormat="1" ht="30.75" customHeight="1" spans="1:11">
      <c r="A43" s="112">
        <v>216</v>
      </c>
      <c r="B43" s="78" t="s">
        <v>181</v>
      </c>
      <c r="C43" s="110">
        <v>0.5</v>
      </c>
      <c r="D43" s="110"/>
      <c r="E43" s="110">
        <v>0.5</v>
      </c>
      <c r="F43" s="110">
        <f t="shared" si="2"/>
        <v>0</v>
      </c>
      <c r="G43" s="110"/>
      <c r="H43" s="110"/>
      <c r="I43" s="115">
        <f t="shared" si="3"/>
        <v>-100</v>
      </c>
      <c r="J43" s="115"/>
      <c r="K43" s="115">
        <f t="shared" si="4"/>
        <v>-100</v>
      </c>
    </row>
    <row r="44" s="72" customFormat="1" ht="30.75" customHeight="1" spans="1:11">
      <c r="A44" s="77" t="s">
        <v>182</v>
      </c>
      <c r="B44" s="78" t="s">
        <v>183</v>
      </c>
      <c r="C44" s="110">
        <v>0.5</v>
      </c>
      <c r="D44" s="110"/>
      <c r="E44" s="110">
        <v>0.5</v>
      </c>
      <c r="F44" s="110">
        <f t="shared" si="2"/>
        <v>0</v>
      </c>
      <c r="G44" s="110"/>
      <c r="H44" s="110"/>
      <c r="I44" s="115">
        <f t="shared" si="3"/>
        <v>-100</v>
      </c>
      <c r="J44" s="115"/>
      <c r="K44" s="115">
        <f t="shared" si="4"/>
        <v>-100</v>
      </c>
    </row>
    <row r="45" s="72" customFormat="1" ht="30.75" customHeight="1" spans="1:11">
      <c r="A45" s="77" t="s">
        <v>184</v>
      </c>
      <c r="B45" s="78" t="s">
        <v>185</v>
      </c>
      <c r="C45" s="110">
        <v>0.5</v>
      </c>
      <c r="D45" s="110"/>
      <c r="E45" s="110">
        <v>0.5</v>
      </c>
      <c r="F45" s="110">
        <f t="shared" si="2"/>
        <v>0</v>
      </c>
      <c r="G45" s="110"/>
      <c r="H45" s="110"/>
      <c r="I45" s="115">
        <f t="shared" si="3"/>
        <v>-100</v>
      </c>
      <c r="J45" s="115"/>
      <c r="K45" s="115">
        <f t="shared" si="4"/>
        <v>-100</v>
      </c>
    </row>
    <row r="46" s="72" customFormat="1" ht="30.75" customHeight="1" spans="1:11">
      <c r="A46" s="112">
        <v>221</v>
      </c>
      <c r="B46" s="78" t="s">
        <v>114</v>
      </c>
      <c r="C46" s="110">
        <v>71.03</v>
      </c>
      <c r="D46" s="110">
        <v>71.03</v>
      </c>
      <c r="E46" s="110"/>
      <c r="F46" s="110">
        <f t="shared" si="2"/>
        <v>106.02</v>
      </c>
      <c r="G46" s="111">
        <f>G47</f>
        <v>106.02</v>
      </c>
      <c r="H46" s="111">
        <f>H47</f>
        <v>0</v>
      </c>
      <c r="I46" s="115">
        <f t="shared" si="3"/>
        <v>49.2608756863297</v>
      </c>
      <c r="J46" s="115">
        <f>(G46-D46)/D46*100</f>
        <v>49.2608756863297</v>
      </c>
      <c r="K46" s="115"/>
    </row>
    <row r="47" s="72" customFormat="1" ht="30.75" customHeight="1" spans="1:11">
      <c r="A47" s="77" t="s">
        <v>186</v>
      </c>
      <c r="B47" s="78" t="s">
        <v>187</v>
      </c>
      <c r="C47" s="110">
        <v>71.03</v>
      </c>
      <c r="D47" s="110">
        <v>71.03</v>
      </c>
      <c r="E47" s="110"/>
      <c r="F47" s="110">
        <f t="shared" si="2"/>
        <v>106.02</v>
      </c>
      <c r="G47" s="111">
        <f>G48</f>
        <v>106.02</v>
      </c>
      <c r="H47" s="111">
        <f>H48</f>
        <v>0</v>
      </c>
      <c r="I47" s="115">
        <f t="shared" si="3"/>
        <v>49.2608756863297</v>
      </c>
      <c r="J47" s="115">
        <f>(G47-D47)/D47*100</f>
        <v>49.2608756863297</v>
      </c>
      <c r="K47" s="115"/>
    </row>
    <row r="48" s="72" customFormat="1" ht="30.75" customHeight="1" spans="1:11">
      <c r="A48" s="77" t="s">
        <v>188</v>
      </c>
      <c r="B48" s="78" t="s">
        <v>189</v>
      </c>
      <c r="C48" s="110">
        <v>71.03</v>
      </c>
      <c r="D48" s="110">
        <v>71.03</v>
      </c>
      <c r="E48" s="110"/>
      <c r="F48" s="110">
        <f t="shared" si="2"/>
        <v>106.02</v>
      </c>
      <c r="G48" s="111">
        <v>106.02</v>
      </c>
      <c r="H48" s="111"/>
      <c r="I48" s="115">
        <f t="shared" si="3"/>
        <v>49.2608756863297</v>
      </c>
      <c r="J48" s="115">
        <f>(G48-D48)/D48*100</f>
        <v>49.2608756863297</v>
      </c>
      <c r="K48" s="115"/>
    </row>
    <row r="49" ht="30.75" customHeight="1" spans="1:11">
      <c r="A49" s="113" t="s">
        <v>190</v>
      </c>
      <c r="B49" s="114"/>
      <c r="C49" s="111">
        <f t="shared" ref="C49:H49" si="5">C7+C13+C21+C32+C40+C43+C46</f>
        <v>1083.53</v>
      </c>
      <c r="D49" s="110">
        <f t="shared" si="5"/>
        <v>709.29</v>
      </c>
      <c r="E49" s="110">
        <f t="shared" si="5"/>
        <v>374.24</v>
      </c>
      <c r="F49" s="110">
        <v>1982.84</v>
      </c>
      <c r="G49" s="110">
        <f t="shared" si="5"/>
        <v>1093.7</v>
      </c>
      <c r="H49" s="110">
        <v>889.15</v>
      </c>
      <c r="I49" s="115">
        <f t="shared" si="3"/>
        <v>82.9981634103347</v>
      </c>
      <c r="J49" s="115">
        <f>(G49-D49)/D49*100</f>
        <v>54.1964499710979</v>
      </c>
      <c r="K49" s="115">
        <f>(H49-E49)/E49*100</f>
        <v>137.58817870885</v>
      </c>
    </row>
  </sheetData>
  <mergeCells count="7">
    <mergeCell ref="A3:K3"/>
    <mergeCell ref="J4:K4"/>
    <mergeCell ref="A5:B5"/>
    <mergeCell ref="C5:E5"/>
    <mergeCell ref="F5:H5"/>
    <mergeCell ref="I5:K5"/>
    <mergeCell ref="A49:B49"/>
  </mergeCells>
  <printOptions horizontalCentered="1"/>
  <pageMargins left="0.590277777777778" right="0.590277777777778" top="0.786805555555556" bottom="0.590277777777778" header="0.511805555555556" footer="0.511805555555556"/>
  <pageSetup paperSize="9" scale="52" orientation="portrait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57"/>
  <sheetViews>
    <sheetView topLeftCell="A40" workbookViewId="0">
      <selection activeCell="B47" sqref="B47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101" t="s">
        <v>191</v>
      </c>
      <c r="B1" s="102"/>
      <c r="C1" s="102"/>
    </row>
    <row r="2" ht="44.25" customHeight="1" spans="1:5">
      <c r="A2" s="103" t="s">
        <v>192</v>
      </c>
      <c r="B2" s="103"/>
      <c r="C2" s="103"/>
      <c r="D2" s="86"/>
      <c r="E2" s="86"/>
    </row>
    <row r="3" ht="20.25" customHeight="1" spans="3:3">
      <c r="C3" s="104" t="s">
        <v>2</v>
      </c>
    </row>
    <row r="4" ht="22.5" customHeight="1" spans="1:3">
      <c r="A4" s="105" t="s">
        <v>193</v>
      </c>
      <c r="B4" s="105" t="s">
        <v>6</v>
      </c>
      <c r="C4" s="105" t="s">
        <v>194</v>
      </c>
    </row>
    <row r="5" ht="22.5" customHeight="1" spans="1:3">
      <c r="A5" s="106" t="s">
        <v>195</v>
      </c>
      <c r="B5" s="107">
        <f>SUM(B6:B16)</f>
        <v>1017.64</v>
      </c>
      <c r="C5" s="106"/>
    </row>
    <row r="6" ht="22.5" customHeight="1" spans="1:3">
      <c r="A6" s="106" t="s">
        <v>196</v>
      </c>
      <c r="B6" s="107">
        <v>359.89</v>
      </c>
      <c r="C6" s="106"/>
    </row>
    <row r="7" ht="22.5" customHeight="1" spans="1:3">
      <c r="A7" s="106" t="s">
        <v>197</v>
      </c>
      <c r="B7" s="107">
        <v>167.66</v>
      </c>
      <c r="C7" s="106"/>
    </row>
    <row r="8" ht="22.5" customHeight="1" spans="1:3">
      <c r="A8" s="106" t="s">
        <v>198</v>
      </c>
      <c r="B8" s="107">
        <v>21.05</v>
      </c>
      <c r="C8" s="106"/>
    </row>
    <row r="9" ht="22.5" customHeight="1" spans="1:3">
      <c r="A9" s="106" t="s">
        <v>199</v>
      </c>
      <c r="B9" s="107">
        <v>189.79</v>
      </c>
      <c r="C9" s="106"/>
    </row>
    <row r="10" ht="22.5" customHeight="1" spans="1:3">
      <c r="A10" s="106" t="s">
        <v>200</v>
      </c>
      <c r="B10" s="107">
        <v>100.85</v>
      </c>
      <c r="C10" s="106"/>
    </row>
    <row r="11" ht="22.5" customHeight="1" spans="1:3">
      <c r="A11" s="106" t="s">
        <v>201</v>
      </c>
      <c r="B11" s="107"/>
      <c r="C11" s="106"/>
    </row>
    <row r="12" ht="22.5" customHeight="1" spans="1:3">
      <c r="A12" s="106" t="s">
        <v>202</v>
      </c>
      <c r="B12" s="107">
        <v>40.97</v>
      </c>
      <c r="C12" s="106"/>
    </row>
    <row r="13" ht="22.5" customHeight="1" spans="1:3">
      <c r="A13" s="106" t="s">
        <v>203</v>
      </c>
      <c r="B13" s="107">
        <v>5.77</v>
      </c>
      <c r="C13" s="106"/>
    </row>
    <row r="14" ht="22.5" customHeight="1" spans="1:3">
      <c r="A14" s="106" t="s">
        <v>204</v>
      </c>
      <c r="B14" s="107">
        <f>2.31</f>
        <v>2.31</v>
      </c>
      <c r="C14" s="106"/>
    </row>
    <row r="15" ht="22.5" customHeight="1" spans="1:3">
      <c r="A15" s="106" t="s">
        <v>189</v>
      </c>
      <c r="B15" s="107">
        <v>106.02</v>
      </c>
      <c r="C15" s="106"/>
    </row>
    <row r="16" ht="22.5" customHeight="1" spans="1:3">
      <c r="A16" s="106" t="s">
        <v>205</v>
      </c>
      <c r="B16" s="107">
        <v>23.33</v>
      </c>
      <c r="C16" s="106"/>
    </row>
    <row r="17" ht="22.5" customHeight="1" spans="1:3">
      <c r="A17" s="106" t="s">
        <v>206</v>
      </c>
      <c r="B17" s="107">
        <f>SUM(B18:B44)</f>
        <v>59.42</v>
      </c>
      <c r="C17" s="106"/>
    </row>
    <row r="18" ht="22.5" customHeight="1" spans="1:3">
      <c r="A18" s="106" t="s">
        <v>207</v>
      </c>
      <c r="B18" s="107">
        <v>1.55</v>
      </c>
      <c r="C18" s="106"/>
    </row>
    <row r="19" ht="22.5" customHeight="1" spans="1:3">
      <c r="A19" s="106" t="s">
        <v>208</v>
      </c>
      <c r="B19" s="107"/>
      <c r="C19" s="106"/>
    </row>
    <row r="20" ht="22.5" customHeight="1" spans="1:3">
      <c r="A20" s="106" t="s">
        <v>209</v>
      </c>
      <c r="B20" s="107"/>
      <c r="C20" s="106"/>
    </row>
    <row r="21" ht="22.5" customHeight="1" spans="1:3">
      <c r="A21" s="106" t="s">
        <v>210</v>
      </c>
      <c r="B21" s="107"/>
      <c r="C21" s="106"/>
    </row>
    <row r="22" ht="22.5" customHeight="1" spans="1:3">
      <c r="A22" s="106" t="s">
        <v>211</v>
      </c>
      <c r="B22" s="107"/>
      <c r="C22" s="106"/>
    </row>
    <row r="23" ht="22.5" customHeight="1" spans="1:3">
      <c r="A23" s="106" t="s">
        <v>212</v>
      </c>
      <c r="B23" s="107"/>
      <c r="C23" s="106"/>
    </row>
    <row r="24" ht="22.5" customHeight="1" spans="1:3">
      <c r="A24" s="106" t="s">
        <v>213</v>
      </c>
      <c r="B24" s="107"/>
      <c r="C24" s="106"/>
    </row>
    <row r="25" ht="22.5" customHeight="1" spans="1:3">
      <c r="A25" s="106" t="s">
        <v>214</v>
      </c>
      <c r="B25" s="107"/>
      <c r="C25" s="106"/>
    </row>
    <row r="26" ht="22.5" customHeight="1" spans="1:3">
      <c r="A26" s="106" t="s">
        <v>215</v>
      </c>
      <c r="B26" s="107"/>
      <c r="C26" s="106"/>
    </row>
    <row r="27" ht="22.5" customHeight="1" spans="1:3">
      <c r="A27" s="106" t="s">
        <v>216</v>
      </c>
      <c r="B27" s="107"/>
      <c r="C27" s="106"/>
    </row>
    <row r="28" ht="22.5" customHeight="1" spans="1:3">
      <c r="A28" s="106" t="s">
        <v>217</v>
      </c>
      <c r="B28" s="107"/>
      <c r="C28" s="106"/>
    </row>
    <row r="29" ht="22.5" customHeight="1" spans="1:3">
      <c r="A29" s="106" t="s">
        <v>218</v>
      </c>
      <c r="B29" s="107"/>
      <c r="C29" s="106"/>
    </row>
    <row r="30" ht="22.5" customHeight="1" spans="1:3">
      <c r="A30" s="106" t="s">
        <v>219</v>
      </c>
      <c r="B30" s="107"/>
      <c r="C30" s="106"/>
    </row>
    <row r="31" ht="22.5" customHeight="1" spans="1:3">
      <c r="A31" s="106" t="s">
        <v>220</v>
      </c>
      <c r="B31" s="107"/>
      <c r="C31" s="106"/>
    </row>
    <row r="32" ht="22.5" customHeight="1" spans="1:3">
      <c r="A32" s="106" t="s">
        <v>221</v>
      </c>
      <c r="B32" s="107"/>
      <c r="C32" s="106"/>
    </row>
    <row r="33" ht="22.5" customHeight="1" spans="1:3">
      <c r="A33" s="106" t="s">
        <v>222</v>
      </c>
      <c r="B33" s="107"/>
      <c r="C33" s="106"/>
    </row>
    <row r="34" ht="22.5" customHeight="1" spans="1:3">
      <c r="A34" s="106" t="s">
        <v>223</v>
      </c>
      <c r="B34" s="107"/>
      <c r="C34" s="106"/>
    </row>
    <row r="35" ht="22.5" customHeight="1" spans="1:3">
      <c r="A35" s="106" t="s">
        <v>224</v>
      </c>
      <c r="B35" s="107"/>
      <c r="C35" s="106"/>
    </row>
    <row r="36" ht="22.5" customHeight="1" spans="1:3">
      <c r="A36" s="106" t="s">
        <v>225</v>
      </c>
      <c r="B36" s="107"/>
      <c r="C36" s="106"/>
    </row>
    <row r="37" ht="22.5" customHeight="1" spans="1:3">
      <c r="A37" s="106" t="s">
        <v>226</v>
      </c>
      <c r="B37" s="107"/>
      <c r="C37" s="106"/>
    </row>
    <row r="38" ht="22.5" customHeight="1" spans="1:3">
      <c r="A38" s="106" t="s">
        <v>227</v>
      </c>
      <c r="B38" s="107"/>
      <c r="C38" s="106"/>
    </row>
    <row r="39" ht="22.5" customHeight="1" spans="1:3">
      <c r="A39" s="106" t="s">
        <v>228</v>
      </c>
      <c r="B39" s="107"/>
      <c r="C39" s="106"/>
    </row>
    <row r="40" ht="22.5" customHeight="1" spans="1:3">
      <c r="A40" s="106" t="s">
        <v>229</v>
      </c>
      <c r="B40" s="107">
        <v>12.21</v>
      </c>
      <c r="C40" s="106"/>
    </row>
    <row r="41" ht="22.5" customHeight="1" spans="1:3">
      <c r="A41" s="106" t="s">
        <v>230</v>
      </c>
      <c r="B41" s="107"/>
      <c r="C41" s="106"/>
    </row>
    <row r="42" ht="22.5" customHeight="1" spans="1:3">
      <c r="A42" s="106" t="s">
        <v>231</v>
      </c>
      <c r="B42" s="107">
        <v>45.66</v>
      </c>
      <c r="C42" s="106"/>
    </row>
    <row r="43" ht="22.5" customHeight="1" spans="1:3">
      <c r="A43" s="106" t="s">
        <v>232</v>
      </c>
      <c r="B43" s="107"/>
      <c r="C43" s="106"/>
    </row>
    <row r="44" ht="22.5" customHeight="1" spans="1:3">
      <c r="A44" s="108" t="s">
        <v>233</v>
      </c>
      <c r="B44" s="107"/>
      <c r="C44" s="106"/>
    </row>
    <row r="45" ht="22.5" customHeight="1" spans="1:3">
      <c r="A45" s="106" t="s">
        <v>234</v>
      </c>
      <c r="B45" s="107">
        <f>SUM(B46:B56)</f>
        <v>16.63</v>
      </c>
      <c r="C45" s="106"/>
    </row>
    <row r="46" ht="22.5" customHeight="1" spans="1:3">
      <c r="A46" s="106" t="s">
        <v>235</v>
      </c>
      <c r="B46" s="107"/>
      <c r="C46" s="106"/>
    </row>
    <row r="47" ht="22.5" customHeight="1" spans="1:3">
      <c r="A47" s="106" t="s">
        <v>236</v>
      </c>
      <c r="B47" s="107">
        <f>16.63</f>
        <v>16.63</v>
      </c>
      <c r="C47" s="106"/>
    </row>
    <row r="48" ht="22.5" customHeight="1" spans="1:3">
      <c r="A48" s="106" t="s">
        <v>237</v>
      </c>
      <c r="B48" s="107"/>
      <c r="C48" s="106"/>
    </row>
    <row r="49" ht="22.5" customHeight="1" spans="1:3">
      <c r="A49" s="106" t="s">
        <v>238</v>
      </c>
      <c r="B49" s="107"/>
      <c r="C49" s="106"/>
    </row>
    <row r="50" ht="22.5" customHeight="1" spans="1:3">
      <c r="A50" s="106" t="s">
        <v>239</v>
      </c>
      <c r="B50" s="107"/>
      <c r="C50" s="106"/>
    </row>
    <row r="51" ht="22.5" customHeight="1" spans="1:3">
      <c r="A51" s="106" t="s">
        <v>240</v>
      </c>
      <c r="B51" s="107"/>
      <c r="C51" s="106"/>
    </row>
    <row r="52" ht="22.5" customHeight="1" spans="1:3">
      <c r="A52" s="106" t="s">
        <v>241</v>
      </c>
      <c r="B52" s="107"/>
      <c r="C52" s="106"/>
    </row>
    <row r="53" ht="22.5" customHeight="1" spans="1:3">
      <c r="A53" s="106" t="s">
        <v>242</v>
      </c>
      <c r="B53" s="107"/>
      <c r="C53" s="106"/>
    </row>
    <row r="54" ht="22.5" customHeight="1" spans="1:3">
      <c r="A54" s="106" t="s">
        <v>243</v>
      </c>
      <c r="B54" s="107"/>
      <c r="C54" s="106"/>
    </row>
    <row r="55" ht="22.5" customHeight="1" spans="1:3">
      <c r="A55" s="106" t="s">
        <v>244</v>
      </c>
      <c r="B55" s="107"/>
      <c r="C55" s="106"/>
    </row>
    <row r="56" ht="22.5" customHeight="1" spans="1:3">
      <c r="A56" s="106" t="s">
        <v>245</v>
      </c>
      <c r="B56" s="107"/>
      <c r="C56" s="106"/>
    </row>
    <row r="57" ht="22.5" customHeight="1" spans="1:3">
      <c r="A57" s="105" t="s">
        <v>190</v>
      </c>
      <c r="B57" s="107">
        <f>B5+B17+B45</f>
        <v>1093.69</v>
      </c>
      <c r="C57" s="106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scale="51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F13" sqref="F13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74" t="s">
        <v>246</v>
      </c>
    </row>
    <row r="2" ht="19.5" customHeight="1" spans="1:2">
      <c r="A2" s="89"/>
      <c r="B2" s="90"/>
    </row>
    <row r="3" ht="30" customHeight="1" spans="1:2">
      <c r="A3" s="91" t="s">
        <v>247</v>
      </c>
      <c r="B3" s="91"/>
    </row>
    <row r="4" ht="16.5" customHeight="1" spans="1:2">
      <c r="A4" s="92"/>
      <c r="B4" s="93" t="s">
        <v>2</v>
      </c>
    </row>
    <row r="5" ht="38.25" customHeight="1" spans="1:2">
      <c r="A5" s="94" t="s">
        <v>5</v>
      </c>
      <c r="B5" s="94" t="s">
        <v>132</v>
      </c>
    </row>
    <row r="6" ht="38.25" customHeight="1" spans="1:2">
      <c r="A6" s="95" t="s">
        <v>248</v>
      </c>
      <c r="B6" s="80">
        <v>4</v>
      </c>
    </row>
    <row r="7" ht="38.25" customHeight="1" spans="1:2">
      <c r="A7" s="80" t="s">
        <v>249</v>
      </c>
      <c r="B7" s="80"/>
    </row>
    <row r="8" ht="38.25" customHeight="1" spans="1:2">
      <c r="A8" s="80" t="s">
        <v>250</v>
      </c>
      <c r="B8" s="80"/>
    </row>
    <row r="9" ht="38.25" customHeight="1" spans="1:2">
      <c r="A9" s="96" t="s">
        <v>251</v>
      </c>
      <c r="B9" s="96">
        <v>4</v>
      </c>
    </row>
    <row r="10" ht="38.25" customHeight="1" spans="1:2">
      <c r="A10" s="97" t="s">
        <v>252</v>
      </c>
      <c r="B10" s="96">
        <v>4</v>
      </c>
    </row>
    <row r="11" ht="38.25" customHeight="1" spans="1:2">
      <c r="A11" s="98" t="s">
        <v>253</v>
      </c>
      <c r="B11" s="99"/>
    </row>
    <row r="12" ht="91.5" customHeight="1" spans="1:2">
      <c r="A12" s="100" t="s">
        <v>254</v>
      </c>
      <c r="B12" s="100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showGridLines="0" showZeros="0" workbookViewId="0">
      <selection activeCell="B9" sqref="B9"/>
    </sheetView>
  </sheetViews>
  <sheetFormatPr defaultColWidth="6.875" defaultRowHeight="14.25" outlineLevelCol="6"/>
  <cols>
    <col min="1" max="2" width="38.7" style="64" customWidth="1"/>
    <col min="3" max="3" width="41.6" style="64" customWidth="1"/>
    <col min="4" max="7" width="9.875" style="64" customWidth="1"/>
    <col min="8" max="16380" width="6.875" style="64"/>
  </cols>
  <sheetData>
    <row r="1" ht="16.5" customHeight="1" spans="1:7">
      <c r="A1" s="45" t="s">
        <v>255</v>
      </c>
      <c r="B1" s="46"/>
      <c r="C1" s="46"/>
      <c r="D1" s="46"/>
      <c r="E1" s="46"/>
      <c r="F1" s="71"/>
      <c r="G1" s="71"/>
    </row>
    <row r="2" ht="16.5" customHeight="1" spans="1:7">
      <c r="A2" s="46"/>
      <c r="B2" s="46"/>
      <c r="C2" s="46"/>
      <c r="D2" s="46"/>
      <c r="E2" s="46"/>
      <c r="F2" s="71"/>
      <c r="G2" s="71"/>
    </row>
    <row r="3" ht="29.25" customHeight="1" spans="1:7">
      <c r="A3" s="73" t="s">
        <v>256</v>
      </c>
      <c r="B3" s="73"/>
      <c r="C3" s="73"/>
      <c r="D3" s="86"/>
      <c r="E3" s="86"/>
      <c r="F3" s="86"/>
      <c r="G3" s="86"/>
    </row>
    <row r="4" ht="26.25" customHeight="1" spans="1:7">
      <c r="A4" s="74"/>
      <c r="B4" s="74"/>
      <c r="C4" s="87" t="s">
        <v>2</v>
      </c>
      <c r="D4" s="74"/>
      <c r="E4" s="74"/>
      <c r="F4" s="87"/>
      <c r="G4" s="87"/>
    </row>
    <row r="5" ht="29" customHeight="1" spans="1:3">
      <c r="A5" s="75" t="s">
        <v>40</v>
      </c>
      <c r="B5" s="75"/>
      <c r="C5" s="88" t="s">
        <v>257</v>
      </c>
    </row>
    <row r="6" ht="29" customHeight="1" spans="1:3">
      <c r="A6" s="75" t="s">
        <v>45</v>
      </c>
      <c r="B6" s="75" t="s">
        <v>46</v>
      </c>
      <c r="C6" s="88"/>
    </row>
    <row r="7" ht="29" customHeight="1" spans="1:3">
      <c r="A7" s="76" t="s">
        <v>258</v>
      </c>
      <c r="B7" s="77" t="s">
        <v>259</v>
      </c>
      <c r="C7" s="84">
        <v>360</v>
      </c>
    </row>
    <row r="8" ht="29" customHeight="1" spans="1:3">
      <c r="A8" s="76" t="s">
        <v>260</v>
      </c>
      <c r="B8" s="77" t="s">
        <v>261</v>
      </c>
      <c r="C8" s="84">
        <v>360</v>
      </c>
    </row>
    <row r="9" ht="29" customHeight="1" spans="1:3">
      <c r="A9" s="76" t="s">
        <v>262</v>
      </c>
      <c r="B9" s="79" t="s">
        <v>263</v>
      </c>
      <c r="C9" s="85">
        <v>360</v>
      </c>
    </row>
    <row r="10" ht="29" customHeight="1" spans="1:3">
      <c r="A10" s="76"/>
      <c r="B10" s="80"/>
      <c r="C10" s="80"/>
    </row>
    <row r="11" ht="29" customHeight="1" spans="1:3">
      <c r="A11" s="81" t="s">
        <v>119</v>
      </c>
      <c r="B11" s="82"/>
      <c r="C11" s="80">
        <f>C7</f>
        <v>360</v>
      </c>
    </row>
  </sheetData>
  <mergeCells count="5">
    <mergeCell ref="A3:C3"/>
    <mergeCell ref="F4:G4"/>
    <mergeCell ref="A5:B5"/>
    <mergeCell ref="A11:B11"/>
    <mergeCell ref="C5:C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 horizont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7"/>
  <sheetViews>
    <sheetView showGridLines="0" showZeros="0" topLeftCell="A4" workbookViewId="0">
      <selection activeCell="I5" sqref="I5:K5"/>
    </sheetView>
  </sheetViews>
  <sheetFormatPr defaultColWidth="6.875" defaultRowHeight="11.25"/>
  <cols>
    <col min="1" max="1" width="18.125" style="64" customWidth="1"/>
    <col min="2" max="2" width="27.375" style="64" customWidth="1"/>
    <col min="3" max="11" width="9.875" style="64" customWidth="1"/>
    <col min="12" max="16384" width="6.875" style="64"/>
  </cols>
  <sheetData>
    <row r="1" ht="16.5" customHeight="1" spans="1:11">
      <c r="A1" s="45" t="s">
        <v>264</v>
      </c>
      <c r="B1" s="46"/>
      <c r="C1" s="46"/>
      <c r="D1" s="46"/>
      <c r="E1" s="46"/>
      <c r="F1" s="46"/>
      <c r="G1" s="46"/>
      <c r="H1" s="46"/>
      <c r="I1" s="46"/>
      <c r="J1" s="71"/>
      <c r="K1" s="71"/>
    </row>
    <row r="2" ht="16.5" customHeight="1" spans="1:11">
      <c r="A2" s="46"/>
      <c r="B2" s="46"/>
      <c r="C2" s="46"/>
      <c r="D2" s="46"/>
      <c r="E2" s="46"/>
      <c r="F2" s="46"/>
      <c r="G2" s="46"/>
      <c r="H2" s="46"/>
      <c r="I2" s="46"/>
      <c r="J2" s="71"/>
      <c r="K2" s="71"/>
    </row>
    <row r="3" ht="29.25" customHeight="1" spans="1:11">
      <c r="A3" s="73" t="s">
        <v>265</v>
      </c>
      <c r="B3" s="73"/>
      <c r="C3" s="73"/>
      <c r="D3" s="73"/>
      <c r="E3" s="73"/>
      <c r="F3" s="73"/>
      <c r="G3" s="73"/>
      <c r="H3" s="73"/>
      <c r="I3" s="73"/>
      <c r="J3" s="73"/>
      <c r="K3" s="73"/>
    </row>
    <row r="4" ht="26.25" customHeight="1" spans="1:11">
      <c r="A4" s="74"/>
      <c r="B4" s="74"/>
      <c r="C4" s="74"/>
      <c r="D4" s="74"/>
      <c r="E4" s="74"/>
      <c r="F4" s="74"/>
      <c r="G4" s="74"/>
      <c r="H4" s="74"/>
      <c r="I4" s="74"/>
      <c r="J4" s="83" t="s">
        <v>2</v>
      </c>
      <c r="K4" s="83"/>
    </row>
    <row r="5" ht="26.25" customHeight="1" spans="1:11">
      <c r="A5" s="75" t="s">
        <v>40</v>
      </c>
      <c r="B5" s="75"/>
      <c r="C5" s="75" t="s">
        <v>131</v>
      </c>
      <c r="D5" s="75"/>
      <c r="E5" s="75"/>
      <c r="F5" s="75" t="s">
        <v>132</v>
      </c>
      <c r="G5" s="75"/>
      <c r="H5" s="75"/>
      <c r="I5" s="75" t="s">
        <v>266</v>
      </c>
      <c r="J5" s="75"/>
      <c r="K5" s="75"/>
    </row>
    <row r="6" s="72" customFormat="1" ht="27.75" customHeight="1" spans="1:11">
      <c r="A6" s="75" t="s">
        <v>45</v>
      </c>
      <c r="B6" s="75" t="s">
        <v>46</v>
      </c>
      <c r="C6" s="75" t="s">
        <v>134</v>
      </c>
      <c r="D6" s="75" t="s">
        <v>122</v>
      </c>
      <c r="E6" s="75" t="s">
        <v>123</v>
      </c>
      <c r="F6" s="75" t="s">
        <v>134</v>
      </c>
      <c r="G6" s="75" t="s">
        <v>122</v>
      </c>
      <c r="H6" s="75" t="s">
        <v>123</v>
      </c>
      <c r="I6" s="75" t="s">
        <v>134</v>
      </c>
      <c r="J6" s="75" t="s">
        <v>122</v>
      </c>
      <c r="K6" s="75" t="s">
        <v>123</v>
      </c>
    </row>
    <row r="7" s="72" customFormat="1" ht="30" customHeight="1" spans="1:11">
      <c r="A7" s="76" t="s">
        <v>91</v>
      </c>
      <c r="B7" s="77" t="s">
        <v>92</v>
      </c>
      <c r="C7" s="77"/>
      <c r="D7" s="77"/>
      <c r="E7" s="77"/>
      <c r="F7" s="77">
        <v>360</v>
      </c>
      <c r="G7" s="77">
        <v>360</v>
      </c>
      <c r="H7" s="77"/>
      <c r="I7" s="77">
        <f>F7-C7</f>
        <v>360</v>
      </c>
      <c r="J7" s="77">
        <f>G7-D7</f>
        <v>360</v>
      </c>
      <c r="K7" s="84"/>
    </row>
    <row r="8" s="72" customFormat="1" ht="30" customHeight="1" spans="1:11">
      <c r="A8" s="76" t="s">
        <v>267</v>
      </c>
      <c r="B8" s="78" t="s">
        <v>268</v>
      </c>
      <c r="C8" s="77"/>
      <c r="D8" s="77"/>
      <c r="E8" s="77"/>
      <c r="F8" s="77">
        <v>360</v>
      </c>
      <c r="G8" s="77">
        <v>360</v>
      </c>
      <c r="H8" s="77"/>
      <c r="I8" s="77">
        <f>F8-C8</f>
        <v>360</v>
      </c>
      <c r="J8" s="77">
        <f>G8-D8</f>
        <v>360</v>
      </c>
      <c r="K8" s="84"/>
    </row>
    <row r="9" s="72" customFormat="1" ht="30" customHeight="1" spans="1:11">
      <c r="A9" s="76" t="s">
        <v>269</v>
      </c>
      <c r="B9" s="77" t="s">
        <v>270</v>
      </c>
      <c r="C9" s="77"/>
      <c r="D9" s="77"/>
      <c r="E9" s="77"/>
      <c r="F9" s="77">
        <v>150</v>
      </c>
      <c r="G9" s="77">
        <v>150</v>
      </c>
      <c r="H9" s="77"/>
      <c r="I9" s="77">
        <f>F9-C9</f>
        <v>150</v>
      </c>
      <c r="J9" s="77">
        <f>G9-D9</f>
        <v>150</v>
      </c>
      <c r="K9" s="84"/>
    </row>
    <row r="10" s="72" customFormat="1" ht="30" customHeight="1" spans="1:11">
      <c r="A10" s="76" t="s">
        <v>271</v>
      </c>
      <c r="B10" s="77" t="s">
        <v>272</v>
      </c>
      <c r="C10" s="77"/>
      <c r="D10" s="77"/>
      <c r="E10" s="77"/>
      <c r="F10" s="77">
        <v>210</v>
      </c>
      <c r="G10" s="77">
        <v>210</v>
      </c>
      <c r="H10" s="77"/>
      <c r="I10" s="77">
        <f>F10-C10</f>
        <v>210</v>
      </c>
      <c r="J10" s="77">
        <f>G10-D10</f>
        <v>210</v>
      </c>
      <c r="K10" s="84"/>
    </row>
    <row r="11" customFormat="1" ht="30" customHeight="1" spans="1:11">
      <c r="A11" s="76"/>
      <c r="B11" s="79"/>
      <c r="C11" s="79"/>
      <c r="D11" s="79"/>
      <c r="E11" s="79"/>
      <c r="F11" s="79"/>
      <c r="G11" s="79"/>
      <c r="H11" s="79"/>
      <c r="I11" s="79"/>
      <c r="J11" s="85"/>
      <c r="K11" s="85"/>
    </row>
    <row r="12" customFormat="1" ht="30" customHeight="1" spans="1:11">
      <c r="A12" s="76"/>
      <c r="B12" s="80"/>
      <c r="C12" s="80"/>
      <c r="D12" s="80"/>
      <c r="E12" s="80"/>
      <c r="F12" s="80"/>
      <c r="G12" s="80"/>
      <c r="H12" s="80"/>
      <c r="I12" s="80"/>
      <c r="J12" s="80"/>
      <c r="K12" s="80"/>
    </row>
    <row r="13" customFormat="1" ht="30" customHeight="1" spans="1:11">
      <c r="A13" s="76"/>
      <c r="B13" s="77"/>
      <c r="C13" s="77"/>
      <c r="D13" s="77"/>
      <c r="E13" s="77"/>
      <c r="F13" s="77"/>
      <c r="G13" s="77"/>
      <c r="H13" s="77"/>
      <c r="I13" s="77"/>
      <c r="J13" s="80"/>
      <c r="K13" s="80"/>
    </row>
    <row r="14" ht="30" customHeight="1" spans="1:11">
      <c r="A14" s="76"/>
      <c r="B14" s="80"/>
      <c r="C14" s="80"/>
      <c r="D14" s="80"/>
      <c r="E14" s="80"/>
      <c r="F14" s="80"/>
      <c r="G14" s="80"/>
      <c r="H14" s="80"/>
      <c r="I14" s="77"/>
      <c r="J14" s="80"/>
      <c r="K14" s="80"/>
    </row>
    <row r="15" ht="30" customHeight="1" spans="1:11">
      <c r="A15" s="76"/>
      <c r="B15" s="77"/>
      <c r="C15" s="77"/>
      <c r="D15" s="77"/>
      <c r="E15" s="77"/>
      <c r="F15" s="77"/>
      <c r="G15" s="77"/>
      <c r="H15" s="77"/>
      <c r="I15" s="77"/>
      <c r="J15" s="80"/>
      <c r="K15" s="80"/>
    </row>
    <row r="16" ht="30" customHeight="1" spans="1:11">
      <c r="A16" s="76"/>
      <c r="B16" s="77"/>
      <c r="C16" s="77"/>
      <c r="D16" s="77"/>
      <c r="E16" s="77"/>
      <c r="F16" s="77"/>
      <c r="G16" s="77"/>
      <c r="H16" s="77"/>
      <c r="I16" s="77"/>
      <c r="J16" s="80"/>
      <c r="K16" s="80"/>
    </row>
    <row r="17" ht="30" customHeight="1" spans="1:11">
      <c r="A17" s="81" t="s">
        <v>119</v>
      </c>
      <c r="B17" s="82"/>
      <c r="C17" s="77"/>
      <c r="D17" s="77"/>
      <c r="E17" s="77"/>
      <c r="F17" s="77">
        <f>F7</f>
        <v>360</v>
      </c>
      <c r="G17" s="77">
        <f>G7</f>
        <v>360</v>
      </c>
      <c r="H17" s="77"/>
      <c r="I17" s="77">
        <f>I7</f>
        <v>360</v>
      </c>
      <c r="J17" s="77">
        <f>J7</f>
        <v>360</v>
      </c>
      <c r="K17" s="80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scale="93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showGridLines="0" showZeros="0" topLeftCell="A7" workbookViewId="0">
      <selection activeCell="D15" sqref="D15"/>
    </sheetView>
  </sheetViews>
  <sheetFormatPr defaultColWidth="6.875" defaultRowHeight="11.25"/>
  <cols>
    <col min="1" max="8" width="14.9" style="64" customWidth="1"/>
    <col min="9" max="11" width="9.875" style="64" customWidth="1"/>
    <col min="12" max="16384" width="6.875" style="64"/>
  </cols>
  <sheetData>
    <row r="1" ht="16.5" customHeight="1" spans="1:11">
      <c r="A1" s="45" t="s">
        <v>273</v>
      </c>
      <c r="B1" s="46"/>
      <c r="C1" s="46"/>
      <c r="D1" s="46"/>
      <c r="E1" s="46"/>
      <c r="F1" s="46"/>
      <c r="G1" s="46"/>
      <c r="H1" s="46"/>
      <c r="I1" s="46"/>
      <c r="J1" s="71"/>
      <c r="K1" s="71"/>
    </row>
    <row r="2" ht="37" customHeight="1" spans="1:8">
      <c r="A2" s="65" t="s">
        <v>274</v>
      </c>
      <c r="B2" s="65"/>
      <c r="C2" s="65"/>
      <c r="D2" s="65"/>
      <c r="E2" s="65"/>
      <c r="F2" s="65"/>
      <c r="G2" s="65"/>
      <c r="H2" s="65"/>
    </row>
    <row r="3" ht="23" customHeight="1" spans="1:8">
      <c r="A3" s="66"/>
      <c r="B3" s="66"/>
      <c r="C3" s="66"/>
      <c r="D3" s="66"/>
      <c r="E3" s="66"/>
      <c r="F3" s="66"/>
      <c r="G3" s="67" t="s">
        <v>2</v>
      </c>
      <c r="H3" s="67"/>
    </row>
    <row r="4" ht="33" customHeight="1" spans="1:8">
      <c r="A4" s="68" t="s">
        <v>275</v>
      </c>
      <c r="B4" s="68"/>
      <c r="C4" s="68"/>
      <c r="D4" s="68" t="s">
        <v>276</v>
      </c>
      <c r="E4" s="68"/>
      <c r="F4" s="68"/>
      <c r="G4" s="68"/>
      <c r="H4" s="68"/>
    </row>
    <row r="5" ht="33" customHeight="1" spans="1:8">
      <c r="A5" s="68" t="s">
        <v>40</v>
      </c>
      <c r="B5" s="68"/>
      <c r="C5" s="69" t="s">
        <v>277</v>
      </c>
      <c r="D5" s="68" t="s">
        <v>45</v>
      </c>
      <c r="E5" s="68" t="s">
        <v>46</v>
      </c>
      <c r="F5" s="68" t="s">
        <v>134</v>
      </c>
      <c r="G5" s="68" t="s">
        <v>122</v>
      </c>
      <c r="H5" s="68" t="s">
        <v>123</v>
      </c>
    </row>
    <row r="6" ht="33" customHeight="1" spans="1:8">
      <c r="A6" s="68" t="s">
        <v>45</v>
      </c>
      <c r="B6" s="68" t="s">
        <v>46</v>
      </c>
      <c r="C6" s="69"/>
      <c r="D6" s="68"/>
      <c r="E6" s="68"/>
      <c r="F6" s="68"/>
      <c r="G6" s="68"/>
      <c r="H6" s="68"/>
    </row>
    <row r="7" ht="33" customHeight="1" spans="1:8">
      <c r="A7" s="70"/>
      <c r="B7" s="70"/>
      <c r="C7" s="70"/>
      <c r="D7" s="70"/>
      <c r="E7" s="70"/>
      <c r="F7" s="70"/>
      <c r="G7" s="70"/>
      <c r="H7" s="70"/>
    </row>
    <row r="8" ht="33" customHeight="1" spans="1:8">
      <c r="A8" s="70"/>
      <c r="B8" s="70"/>
      <c r="C8" s="70"/>
      <c r="D8" s="70"/>
      <c r="E8" s="70"/>
      <c r="F8" s="70"/>
      <c r="G8" s="70"/>
      <c r="H8" s="70"/>
    </row>
    <row r="9" ht="33" customHeight="1" spans="1:8">
      <c r="A9" s="70"/>
      <c r="B9" s="70"/>
      <c r="C9" s="70"/>
      <c r="D9" s="70"/>
      <c r="E9" s="70"/>
      <c r="F9" s="70"/>
      <c r="G9" s="70"/>
      <c r="H9" s="70"/>
    </row>
    <row r="10" ht="33" customHeight="1" spans="1:8">
      <c r="A10" s="70"/>
      <c r="B10" s="70"/>
      <c r="C10" s="70"/>
      <c r="D10" s="70"/>
      <c r="E10" s="70"/>
      <c r="F10" s="70"/>
      <c r="G10" s="70"/>
      <c r="H10" s="70"/>
    </row>
    <row r="11" ht="33" customHeight="1" spans="1:8">
      <c r="A11" s="70"/>
      <c r="B11" s="70"/>
      <c r="C11" s="70"/>
      <c r="D11" s="70"/>
      <c r="E11" s="70"/>
      <c r="F11" s="70"/>
      <c r="G11" s="70"/>
      <c r="H11" s="70"/>
    </row>
    <row r="12" ht="33" customHeight="1" spans="1:8">
      <c r="A12" s="70"/>
      <c r="B12" s="70"/>
      <c r="C12" s="70"/>
      <c r="D12" s="70"/>
      <c r="E12" s="70"/>
      <c r="F12" s="70"/>
      <c r="G12" s="70"/>
      <c r="H12" s="70"/>
    </row>
    <row r="13" ht="33" customHeight="1" spans="1:8">
      <c r="A13" s="70"/>
      <c r="B13" s="70"/>
      <c r="C13" s="70"/>
      <c r="D13" s="70"/>
      <c r="E13" s="70"/>
      <c r="F13" s="70"/>
      <c r="G13" s="70"/>
      <c r="H13" s="70"/>
    </row>
    <row r="14" ht="33" customHeight="1" spans="1:8">
      <c r="A14" s="70"/>
      <c r="B14" s="70"/>
      <c r="C14" s="70"/>
      <c r="D14" s="70"/>
      <c r="E14" s="70"/>
      <c r="F14" s="70"/>
      <c r="G14" s="70"/>
      <c r="H14" s="70"/>
    </row>
    <row r="15" ht="33" customHeight="1" spans="1:8">
      <c r="A15" s="70"/>
      <c r="B15" s="70"/>
      <c r="C15" s="70"/>
      <c r="D15" s="70"/>
      <c r="E15" s="70"/>
      <c r="F15" s="70"/>
      <c r="G15" s="70"/>
      <c r="H15" s="70"/>
    </row>
  </sheetData>
  <mergeCells count="11">
    <mergeCell ref="A2:H2"/>
    <mergeCell ref="G3:H3"/>
    <mergeCell ref="A4:C4"/>
    <mergeCell ref="D4:H4"/>
    <mergeCell ref="A5:B5"/>
    <mergeCell ref="C5:C6"/>
    <mergeCell ref="D5:D6"/>
    <mergeCell ref="E5:E6"/>
    <mergeCell ref="F5:F6"/>
    <mergeCell ref="G5:G6"/>
    <mergeCell ref="H5:H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abSelected="1" workbookViewId="0">
      <selection activeCell="B8" sqref="B8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5" t="s">
        <v>278</v>
      </c>
      <c r="B1" s="46"/>
      <c r="C1" s="46"/>
      <c r="D1" s="46"/>
      <c r="E1" s="46"/>
      <c r="F1" s="46"/>
    </row>
    <row r="2" ht="22.5" spans="1:8">
      <c r="A2" s="47" t="s">
        <v>279</v>
      </c>
      <c r="B2" s="47"/>
      <c r="C2" s="47"/>
      <c r="D2" s="47"/>
      <c r="E2" s="47"/>
      <c r="F2" s="47"/>
      <c r="G2" s="47"/>
      <c r="H2" s="47"/>
    </row>
    <row r="3" ht="20.25" customHeight="1" spans="1:8">
      <c r="A3" s="48"/>
      <c r="B3" s="49"/>
      <c r="C3" s="49"/>
      <c r="D3" s="49"/>
      <c r="E3" s="49"/>
      <c r="F3" s="49"/>
      <c r="G3" s="50" t="s">
        <v>2</v>
      </c>
      <c r="H3" s="50"/>
    </row>
    <row r="4" ht="21" customHeight="1" spans="1:8">
      <c r="A4" s="51" t="s">
        <v>280</v>
      </c>
      <c r="B4" s="52" t="s">
        <v>281</v>
      </c>
      <c r="C4" s="53" t="s">
        <v>282</v>
      </c>
      <c r="D4" s="53"/>
      <c r="E4" s="54" t="s">
        <v>283</v>
      </c>
      <c r="F4" s="10" t="s">
        <v>284</v>
      </c>
      <c r="G4" s="54" t="s">
        <v>285</v>
      </c>
      <c r="H4" s="54" t="s">
        <v>286</v>
      </c>
    </row>
    <row r="5" ht="21" customHeight="1" spans="1:8">
      <c r="A5" s="51"/>
      <c r="B5" s="52"/>
      <c r="C5" s="10" t="s">
        <v>287</v>
      </c>
      <c r="D5" s="10" t="s">
        <v>288</v>
      </c>
      <c r="E5" s="54"/>
      <c r="F5" s="10"/>
      <c r="G5" s="54"/>
      <c r="H5" s="54"/>
    </row>
    <row r="6" ht="27.75" customHeight="1" spans="1:8">
      <c r="A6" s="55" t="s">
        <v>119</v>
      </c>
      <c r="B6" s="56"/>
      <c r="C6" s="56"/>
      <c r="D6" s="56"/>
      <c r="E6" s="57"/>
      <c r="F6" s="58"/>
      <c r="G6" s="58" t="s">
        <v>289</v>
      </c>
      <c r="H6" s="58" t="s">
        <v>289</v>
      </c>
    </row>
    <row r="7" ht="27.75" customHeight="1" spans="1:8">
      <c r="A7" s="59"/>
      <c r="B7" s="60"/>
      <c r="C7" s="56"/>
      <c r="D7" s="56"/>
      <c r="E7" s="57"/>
      <c r="F7" s="58"/>
      <c r="G7" s="58"/>
      <c r="H7" s="58"/>
    </row>
    <row r="8" ht="27.75" customHeight="1" spans="1:8">
      <c r="A8" s="59"/>
      <c r="B8" s="60"/>
      <c r="C8" s="56"/>
      <c r="D8" s="56"/>
      <c r="E8" s="57"/>
      <c r="F8" s="58"/>
      <c r="G8" s="58"/>
      <c r="H8" s="58"/>
    </row>
    <row r="9" ht="27.75" customHeight="1" spans="1:8">
      <c r="A9" s="59"/>
      <c r="B9" s="60"/>
      <c r="C9" s="56"/>
      <c r="D9" s="56"/>
      <c r="E9" s="57"/>
      <c r="F9" s="58"/>
      <c r="G9" s="58"/>
      <c r="H9" s="58"/>
    </row>
    <row r="10" ht="27.75" customHeight="1" spans="1:8">
      <c r="A10" s="59"/>
      <c r="B10" s="60"/>
      <c r="C10" s="56"/>
      <c r="D10" s="56"/>
      <c r="E10" s="57"/>
      <c r="F10" s="58"/>
      <c r="G10" s="58"/>
      <c r="H10" s="58"/>
    </row>
    <row r="11" ht="27.75" customHeight="1" spans="1:8">
      <c r="A11" s="59"/>
      <c r="B11" s="60"/>
      <c r="C11" s="56"/>
      <c r="D11" s="56"/>
      <c r="E11" s="57"/>
      <c r="F11" s="58"/>
      <c r="G11" s="58"/>
      <c r="H11" s="58"/>
    </row>
    <row r="12" ht="27.75" customHeight="1" spans="1:8">
      <c r="A12" s="59"/>
      <c r="B12" s="60"/>
      <c r="C12" s="56"/>
      <c r="D12" s="56"/>
      <c r="E12" s="57"/>
      <c r="F12" s="58"/>
      <c r="G12" s="58"/>
      <c r="H12" s="58"/>
    </row>
    <row r="13" ht="27.75" customHeight="1" spans="1:8">
      <c r="A13" s="59"/>
      <c r="B13" s="60"/>
      <c r="C13" s="56"/>
      <c r="D13" s="56"/>
      <c r="E13" s="57"/>
      <c r="F13" s="58"/>
      <c r="G13" s="58"/>
      <c r="H13" s="58"/>
    </row>
    <row r="14" ht="27.75" customHeight="1" spans="1:8">
      <c r="A14" s="59"/>
      <c r="B14" s="60"/>
      <c r="C14" s="56"/>
      <c r="D14" s="56"/>
      <c r="E14" s="57"/>
      <c r="F14" s="58"/>
      <c r="G14" s="58"/>
      <c r="H14" s="58"/>
    </row>
    <row r="15" ht="27.75" customHeight="1" spans="1:8">
      <c r="A15" s="59"/>
      <c r="B15" s="60"/>
      <c r="C15" s="56"/>
      <c r="D15" s="56"/>
      <c r="E15" s="57"/>
      <c r="F15" s="58"/>
      <c r="G15" s="58"/>
      <c r="H15" s="58"/>
    </row>
    <row r="16" ht="27.75" customHeight="1" spans="1:8">
      <c r="A16" s="59"/>
      <c r="B16" s="60"/>
      <c r="C16" s="56"/>
      <c r="D16" s="56"/>
      <c r="E16" s="57"/>
      <c r="F16" s="58"/>
      <c r="G16" s="58"/>
      <c r="H16" s="58"/>
    </row>
    <row r="17" ht="27.75" customHeight="1" spans="1:8">
      <c r="A17" s="59"/>
      <c r="B17" s="60"/>
      <c r="C17" s="56"/>
      <c r="D17" s="56"/>
      <c r="E17" s="57"/>
      <c r="F17" s="58"/>
      <c r="G17" s="58"/>
      <c r="H17" s="58"/>
    </row>
    <row r="18" ht="27.75" customHeight="1" spans="1:8">
      <c r="A18" s="59"/>
      <c r="B18" s="60"/>
      <c r="C18" s="56"/>
      <c r="D18" s="56"/>
      <c r="E18" s="57"/>
      <c r="F18" s="58"/>
      <c r="G18" s="58"/>
      <c r="H18" s="58"/>
    </row>
    <row r="19" spans="1:8">
      <c r="A19" s="59"/>
      <c r="B19" s="61"/>
      <c r="C19" s="62"/>
      <c r="D19" s="62"/>
      <c r="E19" s="62"/>
      <c r="F19" s="62"/>
      <c r="G19" s="62"/>
      <c r="H19" s="62"/>
    </row>
    <row r="20" spans="1:8">
      <c r="A20" s="59"/>
      <c r="B20" s="61"/>
      <c r="C20" s="62"/>
      <c r="D20" s="62"/>
      <c r="E20" s="62"/>
      <c r="F20" s="62"/>
      <c r="G20" s="62"/>
      <c r="H20" s="62"/>
    </row>
    <row r="21" spans="1:8">
      <c r="A21" s="59"/>
      <c r="B21" s="61"/>
      <c r="C21" s="62"/>
      <c r="D21" s="62"/>
      <c r="E21" s="62"/>
      <c r="F21" s="62"/>
      <c r="G21" s="62"/>
      <c r="H21" s="62"/>
    </row>
    <row r="22" spans="1:8">
      <c r="A22" s="59"/>
      <c r="B22" s="61"/>
      <c r="C22" s="62"/>
      <c r="D22" s="62"/>
      <c r="E22" s="62"/>
      <c r="F22" s="62"/>
      <c r="G22" s="62"/>
      <c r="H22" s="62"/>
    </row>
    <row r="23" spans="1:8">
      <c r="A23" s="59"/>
      <c r="B23" s="61"/>
      <c r="C23" s="62"/>
      <c r="D23" s="62"/>
      <c r="E23" s="62"/>
      <c r="F23" s="62"/>
      <c r="G23" s="62"/>
      <c r="H23" s="62"/>
    </row>
    <row r="24" spans="1:8">
      <c r="A24" s="59"/>
      <c r="B24" s="61"/>
      <c r="C24" s="62"/>
      <c r="D24" s="62"/>
      <c r="E24" s="62"/>
      <c r="F24" s="62"/>
      <c r="G24" s="62"/>
      <c r="H24" s="62"/>
    </row>
    <row r="25" spans="1:8">
      <c r="A25" s="59"/>
      <c r="B25" s="61"/>
      <c r="C25" s="62"/>
      <c r="D25" s="62"/>
      <c r="E25" s="62"/>
      <c r="F25" s="62"/>
      <c r="G25" s="62"/>
      <c r="H25" s="62"/>
    </row>
    <row r="26" spans="1:8">
      <c r="A26" s="59"/>
      <c r="B26" s="61"/>
      <c r="C26" s="62"/>
      <c r="D26" s="62"/>
      <c r="E26" s="62"/>
      <c r="F26" s="62"/>
      <c r="G26" s="62"/>
      <c r="H26" s="62"/>
    </row>
    <row r="27" spans="1:8">
      <c r="A27" s="59"/>
      <c r="B27" s="61"/>
      <c r="C27" s="62"/>
      <c r="D27" s="62"/>
      <c r="E27" s="62"/>
      <c r="F27" s="62"/>
      <c r="G27" s="62"/>
      <c r="H27" s="62"/>
    </row>
    <row r="28" spans="1:8">
      <c r="A28" s="59"/>
      <c r="B28" s="61"/>
      <c r="C28" s="62"/>
      <c r="D28" s="62"/>
      <c r="E28" s="62"/>
      <c r="F28" s="62"/>
      <c r="G28" s="62"/>
      <c r="H28" s="62"/>
    </row>
    <row r="29" spans="1:8">
      <c r="A29" s="59"/>
      <c r="B29" s="61"/>
      <c r="C29" s="62"/>
      <c r="D29" s="62"/>
      <c r="E29" s="62"/>
      <c r="F29" s="62"/>
      <c r="G29" s="62"/>
      <c r="H29" s="62"/>
    </row>
    <row r="30" spans="1:8">
      <c r="A30" s="59"/>
      <c r="B30" s="61"/>
      <c r="C30" s="62"/>
      <c r="D30" s="62"/>
      <c r="E30" s="62"/>
      <c r="F30" s="62"/>
      <c r="G30" s="62"/>
      <c r="H30" s="62"/>
    </row>
    <row r="31" spans="1:8">
      <c r="A31" s="59"/>
      <c r="B31" s="61"/>
      <c r="C31" s="62"/>
      <c r="D31" s="62"/>
      <c r="E31" s="62"/>
      <c r="F31" s="62"/>
      <c r="G31" s="62"/>
      <c r="H31" s="62"/>
    </row>
    <row r="32" spans="1:8">
      <c r="A32" s="59"/>
      <c r="B32" s="61"/>
      <c r="C32" s="62"/>
      <c r="D32" s="62"/>
      <c r="E32" s="62"/>
      <c r="F32" s="62"/>
      <c r="G32" s="62"/>
      <c r="H32" s="62"/>
    </row>
    <row r="33" spans="1:8">
      <c r="A33" s="59"/>
      <c r="B33" s="61"/>
      <c r="C33" s="62"/>
      <c r="D33" s="62"/>
      <c r="E33" s="62"/>
      <c r="F33" s="62"/>
      <c r="G33" s="62"/>
      <c r="H33" s="62"/>
    </row>
    <row r="34" spans="1:8">
      <c r="A34" s="59"/>
      <c r="B34" s="61"/>
      <c r="C34" s="62"/>
      <c r="D34" s="62"/>
      <c r="E34" s="62"/>
      <c r="F34" s="62"/>
      <c r="G34" s="62"/>
      <c r="H34" s="62"/>
    </row>
    <row r="35" spans="1:8">
      <c r="A35" s="59"/>
      <c r="B35" s="61"/>
      <c r="C35" s="62"/>
      <c r="D35" s="62"/>
      <c r="E35" s="62"/>
      <c r="F35" s="62"/>
      <c r="G35" s="62"/>
      <c r="H35" s="62"/>
    </row>
    <row r="36" spans="1:8">
      <c r="A36" s="59"/>
      <c r="B36" s="61"/>
      <c r="C36" s="62"/>
      <c r="D36" s="62"/>
      <c r="E36" s="62"/>
      <c r="F36" s="62"/>
      <c r="G36" s="62"/>
      <c r="H36" s="62"/>
    </row>
    <row r="37" spans="1:8">
      <c r="A37" s="59"/>
      <c r="B37" s="61"/>
      <c r="C37" s="62"/>
      <c r="D37" s="62"/>
      <c r="E37" s="62"/>
      <c r="F37" s="62"/>
      <c r="G37" s="62"/>
      <c r="H37" s="62"/>
    </row>
    <row r="38" spans="1:8">
      <c r="A38" s="59"/>
      <c r="B38" s="61"/>
      <c r="C38" s="62"/>
      <c r="D38" s="62"/>
      <c r="E38" s="62"/>
      <c r="F38" s="62"/>
      <c r="G38" s="62"/>
      <c r="H38" s="62"/>
    </row>
    <row r="39" spans="1:8">
      <c r="A39" s="63"/>
      <c r="B39" s="61"/>
      <c r="C39" s="62"/>
      <c r="D39" s="62"/>
      <c r="E39" s="62"/>
      <c r="F39" s="62"/>
      <c r="G39" s="62"/>
      <c r="H39" s="62"/>
    </row>
    <row r="40" spans="1:8">
      <c r="A40" s="63"/>
      <c r="B40" s="61"/>
      <c r="C40" s="62"/>
      <c r="D40" s="62"/>
      <c r="E40" s="62"/>
      <c r="F40" s="62"/>
      <c r="G40" s="62"/>
      <c r="H40" s="62"/>
    </row>
    <row r="41" spans="1:8">
      <c r="A41" s="63"/>
      <c r="B41" s="61"/>
      <c r="C41" s="62"/>
      <c r="D41" s="62"/>
      <c r="E41" s="62"/>
      <c r="F41" s="62"/>
      <c r="G41" s="62"/>
      <c r="H41" s="62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1"/>
  <sheetViews>
    <sheetView topLeftCell="A10" workbookViewId="0">
      <selection activeCell="P5" sqref="P5"/>
    </sheetView>
  </sheetViews>
  <sheetFormatPr defaultColWidth="9" defaultRowHeight="14.25"/>
  <cols>
    <col min="1" max="1" width="19.125" customWidth="1"/>
    <col min="2" max="2" width="19" customWidth="1"/>
    <col min="3" max="4" width="8.75" customWidth="1"/>
  </cols>
  <sheetData>
    <row r="1" ht="31.5" customHeight="1" spans="1:14">
      <c r="A1" s="1" t="s">
        <v>290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291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292</v>
      </c>
      <c r="B4" s="31" t="s">
        <v>293</v>
      </c>
      <c r="C4" s="31" t="s">
        <v>294</v>
      </c>
      <c r="D4" s="31" t="s">
        <v>295</v>
      </c>
      <c r="E4" s="8" t="s">
        <v>296</v>
      </c>
      <c r="F4" s="8"/>
      <c r="G4" s="8"/>
      <c r="H4" s="8"/>
      <c r="I4" s="8"/>
      <c r="J4" s="8"/>
      <c r="K4" s="8"/>
      <c r="L4" s="8"/>
      <c r="M4" s="8"/>
      <c r="N4" s="40" t="s">
        <v>297</v>
      </c>
    </row>
    <row r="5" ht="37.5" customHeight="1" spans="1:14">
      <c r="A5" s="9"/>
      <c r="B5" s="31"/>
      <c r="C5" s="31"/>
      <c r="D5" s="31"/>
      <c r="E5" s="10" t="s">
        <v>298</v>
      </c>
      <c r="F5" s="8" t="s">
        <v>41</v>
      </c>
      <c r="G5" s="8"/>
      <c r="H5" s="8"/>
      <c r="I5" s="8"/>
      <c r="J5" s="41"/>
      <c r="K5" s="41"/>
      <c r="L5" s="23" t="s">
        <v>299</v>
      </c>
      <c r="M5" s="23" t="s">
        <v>300</v>
      </c>
      <c r="N5" s="42"/>
    </row>
    <row r="6" ht="78.75" customHeight="1" spans="1:14">
      <c r="A6" s="13"/>
      <c r="B6" s="31"/>
      <c r="C6" s="31"/>
      <c r="D6" s="31"/>
      <c r="E6" s="10"/>
      <c r="F6" s="14" t="s">
        <v>301</v>
      </c>
      <c r="G6" s="10" t="s">
        <v>302</v>
      </c>
      <c r="H6" s="10" t="s">
        <v>303</v>
      </c>
      <c r="I6" s="10" t="s">
        <v>304</v>
      </c>
      <c r="J6" s="10" t="s">
        <v>305</v>
      </c>
      <c r="K6" s="24" t="s">
        <v>306</v>
      </c>
      <c r="L6" s="25"/>
      <c r="M6" s="25"/>
      <c r="N6" s="43"/>
    </row>
    <row r="7" ht="24" customHeight="1" spans="1:14">
      <c r="A7" s="32" t="s">
        <v>307</v>
      </c>
      <c r="B7" s="33" t="s">
        <v>308</v>
      </c>
      <c r="C7" s="34" t="s">
        <v>309</v>
      </c>
      <c r="D7" s="34">
        <v>87</v>
      </c>
      <c r="E7" s="34">
        <v>1.74</v>
      </c>
      <c r="F7" s="34">
        <v>1.74</v>
      </c>
      <c r="G7" s="34">
        <v>1.74</v>
      </c>
      <c r="H7" s="34"/>
      <c r="I7" s="34"/>
      <c r="J7" s="34"/>
      <c r="K7" s="34"/>
      <c r="L7" s="34"/>
      <c r="M7" s="34"/>
      <c r="N7" s="34"/>
    </row>
    <row r="8" ht="24" customHeight="1" spans="1:14">
      <c r="A8" s="32" t="s">
        <v>310</v>
      </c>
      <c r="B8" s="33" t="s">
        <v>311</v>
      </c>
      <c r="C8" s="34" t="s">
        <v>312</v>
      </c>
      <c r="D8" s="34">
        <v>21</v>
      </c>
      <c r="E8" s="34">
        <v>1.26</v>
      </c>
      <c r="F8" s="34">
        <v>1.26</v>
      </c>
      <c r="G8" s="34">
        <v>1.26</v>
      </c>
      <c r="H8" s="34"/>
      <c r="I8" s="34"/>
      <c r="J8" s="34"/>
      <c r="K8" s="34"/>
      <c r="L8" s="34"/>
      <c r="M8" s="34"/>
      <c r="N8" s="34"/>
    </row>
    <row r="9" ht="24" customHeight="1" spans="1:14">
      <c r="A9" s="32" t="s">
        <v>310</v>
      </c>
      <c r="B9" s="33" t="s">
        <v>313</v>
      </c>
      <c r="C9" s="34" t="s">
        <v>314</v>
      </c>
      <c r="D9" s="34">
        <v>47</v>
      </c>
      <c r="E9" s="34">
        <v>0.94</v>
      </c>
      <c r="F9" s="34">
        <v>0.94</v>
      </c>
      <c r="G9" s="34">
        <v>0.94</v>
      </c>
      <c r="H9" s="34"/>
      <c r="I9" s="34"/>
      <c r="J9" s="34"/>
      <c r="K9" s="34"/>
      <c r="L9" s="34"/>
      <c r="M9" s="34"/>
      <c r="N9" s="34"/>
    </row>
    <row r="10" ht="24" customHeight="1" spans="1:14">
      <c r="A10" s="32" t="s">
        <v>310</v>
      </c>
      <c r="B10" s="33" t="s">
        <v>315</v>
      </c>
      <c r="C10" s="34" t="s">
        <v>316</v>
      </c>
      <c r="D10" s="34">
        <v>17</v>
      </c>
      <c r="E10" s="34">
        <v>12.92</v>
      </c>
      <c r="F10" s="34">
        <v>12.92</v>
      </c>
      <c r="G10" s="34">
        <v>12.92</v>
      </c>
      <c r="H10" s="34"/>
      <c r="I10" s="34"/>
      <c r="J10" s="34"/>
      <c r="K10" s="34"/>
      <c r="L10" s="34"/>
      <c r="M10" s="34"/>
      <c r="N10" s="34"/>
    </row>
    <row r="11" ht="24" customHeight="1" spans="1:14">
      <c r="A11" s="32" t="s">
        <v>310</v>
      </c>
      <c r="B11" s="33" t="s">
        <v>317</v>
      </c>
      <c r="C11" s="34" t="s">
        <v>316</v>
      </c>
      <c r="D11" s="34">
        <v>12</v>
      </c>
      <c r="E11" s="34">
        <v>6</v>
      </c>
      <c r="F11" s="34">
        <v>6</v>
      </c>
      <c r="G11" s="34">
        <v>6</v>
      </c>
      <c r="H11" s="34"/>
      <c r="I11" s="34"/>
      <c r="J11" s="34"/>
      <c r="K11" s="34"/>
      <c r="L11" s="34"/>
      <c r="M11" s="34"/>
      <c r="N11" s="34"/>
    </row>
    <row r="12" ht="24" customHeight="1" spans="1:14">
      <c r="A12" s="32" t="s">
        <v>310</v>
      </c>
      <c r="B12" s="33" t="s">
        <v>318</v>
      </c>
      <c r="C12" s="34" t="s">
        <v>316</v>
      </c>
      <c r="D12" s="34">
        <v>2</v>
      </c>
      <c r="E12" s="34">
        <v>0.48</v>
      </c>
      <c r="F12" s="34">
        <v>0.48</v>
      </c>
      <c r="G12" s="34">
        <v>0.48</v>
      </c>
      <c r="H12" s="34"/>
      <c r="I12" s="34"/>
      <c r="J12" s="34"/>
      <c r="K12" s="34"/>
      <c r="L12" s="34"/>
      <c r="M12" s="34"/>
      <c r="N12" s="34"/>
    </row>
    <row r="13" ht="24" customHeight="1" spans="1:14">
      <c r="A13" s="32" t="s">
        <v>310</v>
      </c>
      <c r="B13" s="33" t="s">
        <v>319</v>
      </c>
      <c r="C13" s="34" t="s">
        <v>316</v>
      </c>
      <c r="D13" s="34">
        <v>2</v>
      </c>
      <c r="E13" s="34">
        <v>0.2</v>
      </c>
      <c r="F13" s="34">
        <v>0.2</v>
      </c>
      <c r="G13" s="34">
        <v>0.2</v>
      </c>
      <c r="H13" s="34"/>
      <c r="I13" s="34"/>
      <c r="J13" s="34"/>
      <c r="K13" s="34"/>
      <c r="L13" s="34"/>
      <c r="M13" s="34"/>
      <c r="N13" s="34"/>
    </row>
    <row r="14" ht="24" customHeight="1" spans="1:14">
      <c r="A14" s="32" t="s">
        <v>310</v>
      </c>
      <c r="B14" s="33" t="s">
        <v>320</v>
      </c>
      <c r="C14" s="34" t="s">
        <v>316</v>
      </c>
      <c r="D14" s="34">
        <v>5</v>
      </c>
      <c r="E14" s="34">
        <v>4.3</v>
      </c>
      <c r="F14" s="34">
        <v>4.3</v>
      </c>
      <c r="G14" s="34">
        <v>4.3</v>
      </c>
      <c r="H14" s="34"/>
      <c r="I14" s="34"/>
      <c r="J14" s="34"/>
      <c r="K14" s="34"/>
      <c r="L14" s="34"/>
      <c r="M14" s="34"/>
      <c r="N14" s="34"/>
    </row>
    <row r="15" ht="24" customHeight="1" spans="1:14">
      <c r="A15" s="32" t="s">
        <v>310</v>
      </c>
      <c r="B15" s="33" t="s">
        <v>321</v>
      </c>
      <c r="C15" s="34" t="s">
        <v>322</v>
      </c>
      <c r="D15" s="34">
        <v>16</v>
      </c>
      <c r="E15" s="34">
        <v>1.12</v>
      </c>
      <c r="F15" s="34">
        <v>1.12</v>
      </c>
      <c r="G15" s="34">
        <v>1.12</v>
      </c>
      <c r="H15" s="34"/>
      <c r="I15" s="34"/>
      <c r="J15" s="34"/>
      <c r="K15" s="34"/>
      <c r="L15" s="34"/>
      <c r="M15" s="34"/>
      <c r="N15" s="34"/>
    </row>
    <row r="16" ht="24" customHeight="1" spans="1:14">
      <c r="A16" s="32" t="s">
        <v>323</v>
      </c>
      <c r="B16" s="33" t="s">
        <v>324</v>
      </c>
      <c r="C16" s="34" t="s">
        <v>325</v>
      </c>
      <c r="D16" s="34">
        <v>1</v>
      </c>
      <c r="E16" s="34">
        <v>20</v>
      </c>
      <c r="F16" s="34">
        <v>20</v>
      </c>
      <c r="G16" s="34">
        <v>20</v>
      </c>
      <c r="H16" s="34"/>
      <c r="I16" s="34"/>
      <c r="J16" s="34"/>
      <c r="K16" s="34"/>
      <c r="L16" s="34"/>
      <c r="M16" s="34"/>
      <c r="N16" s="34"/>
    </row>
    <row r="17" ht="24" customHeight="1" spans="1:14">
      <c r="A17" s="35" t="s">
        <v>326</v>
      </c>
      <c r="B17" s="36" t="s">
        <v>327</v>
      </c>
      <c r="C17" s="34" t="s">
        <v>325</v>
      </c>
      <c r="D17" s="34">
        <v>3</v>
      </c>
      <c r="E17" s="37">
        <v>22</v>
      </c>
      <c r="F17" s="37">
        <v>22</v>
      </c>
      <c r="G17" s="37">
        <v>22</v>
      </c>
      <c r="H17" s="37"/>
      <c r="I17" s="37"/>
      <c r="J17" s="37"/>
      <c r="K17" s="37"/>
      <c r="L17" s="37"/>
      <c r="M17" s="37"/>
      <c r="N17" s="44"/>
    </row>
    <row r="18" ht="24" customHeight="1" spans="1:14">
      <c r="A18" s="35" t="s">
        <v>328</v>
      </c>
      <c r="B18" s="36" t="s">
        <v>329</v>
      </c>
      <c r="C18" s="34" t="s">
        <v>325</v>
      </c>
      <c r="D18" s="34">
        <v>1</v>
      </c>
      <c r="E18" s="37">
        <v>2.9</v>
      </c>
      <c r="F18" s="37">
        <v>2.9</v>
      </c>
      <c r="G18" s="37">
        <v>2.9</v>
      </c>
      <c r="H18" s="37"/>
      <c r="I18" s="37"/>
      <c r="J18" s="37"/>
      <c r="K18" s="37"/>
      <c r="L18" s="37"/>
      <c r="M18" s="37"/>
      <c r="N18" s="44"/>
    </row>
    <row r="19" ht="24" customHeight="1" spans="1:14">
      <c r="A19" s="35" t="s">
        <v>328</v>
      </c>
      <c r="B19" s="36" t="s">
        <v>330</v>
      </c>
      <c r="C19" s="34" t="s">
        <v>325</v>
      </c>
      <c r="D19" s="34">
        <v>1</v>
      </c>
      <c r="E19" s="37">
        <v>0.6</v>
      </c>
      <c r="F19" s="37">
        <v>0.6</v>
      </c>
      <c r="G19" s="37">
        <v>0.6</v>
      </c>
      <c r="H19" s="37"/>
      <c r="I19" s="37"/>
      <c r="J19" s="37"/>
      <c r="K19" s="37"/>
      <c r="L19" s="37"/>
      <c r="M19" s="37"/>
      <c r="N19" s="44"/>
    </row>
    <row r="20" ht="24" customHeight="1" spans="1:14">
      <c r="A20" s="35" t="s">
        <v>328</v>
      </c>
      <c r="B20" s="36" t="s">
        <v>331</v>
      </c>
      <c r="C20" s="34" t="s">
        <v>325</v>
      </c>
      <c r="D20" s="34">
        <v>1</v>
      </c>
      <c r="E20" s="37">
        <v>0.5</v>
      </c>
      <c r="F20" s="37">
        <v>0.5</v>
      </c>
      <c r="G20" s="37">
        <v>0.5</v>
      </c>
      <c r="H20" s="37"/>
      <c r="I20" s="37"/>
      <c r="J20" s="37"/>
      <c r="K20" s="37"/>
      <c r="L20" s="37"/>
      <c r="M20" s="37"/>
      <c r="N20" s="44"/>
    </row>
    <row r="21" ht="24" customHeight="1" spans="1:14">
      <c r="A21" s="17" t="s">
        <v>119</v>
      </c>
      <c r="B21" s="38"/>
      <c r="C21" s="38"/>
      <c r="D21" s="18"/>
      <c r="E21" s="37">
        <f>SUM(E7:E20)</f>
        <v>74.96</v>
      </c>
      <c r="F21" s="37">
        <f>SUM(F7:F20)</f>
        <v>74.96</v>
      </c>
      <c r="G21" s="37">
        <f>SUM(G7:G20)</f>
        <v>74.96</v>
      </c>
      <c r="H21" s="37"/>
      <c r="I21" s="37"/>
      <c r="J21" s="37"/>
      <c r="K21" s="37"/>
      <c r="L21" s="37"/>
      <c r="M21" s="37"/>
      <c r="N21" s="44"/>
    </row>
  </sheetData>
  <mergeCells count="11">
    <mergeCell ref="A2:N2"/>
    <mergeCell ref="A3:N3"/>
    <mergeCell ref="A21:D21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scale="81" orientation="landscape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G10" sqref="G10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332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333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334</v>
      </c>
      <c r="B4" s="7" t="s">
        <v>335</v>
      </c>
      <c r="C4" s="8" t="s">
        <v>296</v>
      </c>
      <c r="D4" s="8"/>
      <c r="E4" s="8"/>
      <c r="F4" s="8"/>
      <c r="G4" s="8"/>
      <c r="H4" s="8"/>
      <c r="I4" s="8"/>
      <c r="J4" s="8"/>
      <c r="K4" s="8"/>
      <c r="L4" s="7" t="s">
        <v>194</v>
      </c>
    </row>
    <row r="5" ht="25.5" customHeight="1" spans="1:12">
      <c r="A5" s="9"/>
      <c r="B5" s="9"/>
      <c r="C5" s="10" t="s">
        <v>298</v>
      </c>
      <c r="D5" s="11" t="s">
        <v>336</v>
      </c>
      <c r="E5" s="12"/>
      <c r="F5" s="12"/>
      <c r="G5" s="12"/>
      <c r="H5" s="12"/>
      <c r="I5" s="22"/>
      <c r="J5" s="23" t="s">
        <v>299</v>
      </c>
      <c r="K5" s="23" t="s">
        <v>300</v>
      </c>
      <c r="L5" s="9"/>
    </row>
    <row r="6" ht="81" customHeight="1" spans="1:12">
      <c r="A6" s="13"/>
      <c r="B6" s="13"/>
      <c r="C6" s="10"/>
      <c r="D6" s="14" t="s">
        <v>301</v>
      </c>
      <c r="E6" s="10" t="s">
        <v>302</v>
      </c>
      <c r="F6" s="10" t="s">
        <v>303</v>
      </c>
      <c r="G6" s="10" t="s">
        <v>304</v>
      </c>
      <c r="H6" s="10" t="s">
        <v>305</v>
      </c>
      <c r="I6" s="24" t="s">
        <v>337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119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1、2023年部门收支总表</vt:lpstr>
      <vt:lpstr>2、2023年部门收入总表</vt:lpstr>
      <vt:lpstr>3、2023年部门支出总表</vt:lpstr>
      <vt:lpstr>4、2023年财政拨款收支总表</vt:lpstr>
      <vt:lpstr>5、2023年一般公共预算支出表</vt:lpstr>
      <vt:lpstr>6、2023年一般公共预算基本支出经济科目表</vt:lpstr>
      <vt:lpstr>7、2023年一般公共预算“三公”经费支出表</vt:lpstr>
      <vt:lpstr>8、2023年政府性基金预算收入表 </vt:lpstr>
      <vt:lpstr>9、2023年政府性基金预算支出表</vt:lpstr>
      <vt:lpstr>10、2023年国有资本经营预算收支预算表</vt:lpstr>
      <vt:lpstr>11、2023年一般公共预算重点项目绩效目标表</vt:lpstr>
      <vt:lpstr>12、2023年政府采购预算表</vt:lpstr>
      <vt:lpstr>13、2023年政府购买服务支出预算表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Y.</cp:lastModifiedBy>
  <dcterms:created xsi:type="dcterms:W3CDTF">1996-12-17T01:32:00Z</dcterms:created>
  <cp:lastPrinted>2019-03-08T08:00:00Z</cp:lastPrinted>
  <dcterms:modified xsi:type="dcterms:W3CDTF">2023-06-01T08:45:38Z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976C2B26E8D4428AA749694CC052DFFF</vt:lpwstr>
  </property>
</Properties>
</file>