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firstSheet="8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<sst xmlns="http://schemas.openxmlformats.org/spreadsheetml/2006/main" count="246">
  <si>
    <t>表1</t>
  </si>
  <si>
    <t>孝义市民政局2020年部门收支总表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</si>
  <si>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</si>
  <si>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</si>
  <si>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</si>
  <si>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</si>
  <si>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</si>
  <si>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</si>
  <si>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</si>
  <si>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</si>
  <si>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</si>
  <si>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</si>
  <si>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</si>
  <si>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</si>
  <si>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</si>
  <si>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</si>
  <si>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</si>
  <si>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</si>
  <si>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</si>
  <si>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</si>
  <si>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</si>
  <si>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</si>
  <si>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</si>
  <si>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</si>
  <si>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</si>
  <si>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</si>
  <si>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</si>
  <si>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</si>
  <si>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</si>
  <si>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</si>
  <si>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</si>
  <si>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</si>
  <si>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</si>
  <si>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</si>
  <si>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</si>
  <si>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</si>
  <si>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</si>
  <si>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</si>
  <si>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</si>
  <si>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孝义市民政局2020年部门收入总表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</si>
  <si>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</si>
  <si>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</si>
  <si>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</si>
  <si>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</si>
  <si>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</si>
  <si>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</si>
  <si>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</si>
  <si>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计</t>
  </si>
  <si>
    <t>一般公共服务支出</t>
  </si>
  <si>
    <t xml:space="preserve">  组织事务</t>
  </si>
  <si>
    <t xml:space="preserve">    其他组织事务支出</t>
  </si>
  <si>
    <t>社会保障和就业支出</t>
  </si>
  <si>
    <t xml:space="preserve">  民政管理事务</t>
  </si>
  <si>
    <t xml:space="preserve">    行政运行（民政管理事务）</t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</si>
  <si>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</si>
  <si>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</si>
  <si>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</si>
  <si>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</si>
  <si>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</si>
  <si>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</si>
  <si>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社会福利</t>
  </si>
  <si>
    <t xml:space="preserve">    老年福利</t>
  </si>
  <si>
    <t xml:space="preserve">    社会福利事业单位</t>
  </si>
  <si>
    <t xml:space="preserve">    养老服务</t>
  </si>
  <si>
    <t xml:space="preserve">    其他社会福利支出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</si>
  <si>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</si>
  <si>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</si>
  <si>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</si>
  <si>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</si>
  <si>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</si>
  <si>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</si>
  <si>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</si>
  <si>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</si>
  <si>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</si>
  <si>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</si>
  <si>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</si>
  <si>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</si>
  <si>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</si>
  <si>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</si>
  <si>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城乡社区支出</t>
  </si>
  <si>
    <t xml:space="preserve">  城乡社区管理事务</t>
  </si>
  <si>
    <t xml:space="preserve">    其他城乡社区管理事务支出</t>
  </si>
  <si>
    <t>住房保障支出</t>
  </si>
  <si>
    <t xml:space="preserve">  住房改革支出</t>
  </si>
  <si>
    <t xml:space="preserve">    住房公积金</t>
  </si>
  <si>
    <t>其他支出</t>
  </si>
  <si>
    <t xml:space="preserve">  彩票公益金安排的支出</t>
  </si>
  <si>
    <t xml:space="preserve">    用于社会福利的彩票公益金支出</t>
  </si>
  <si>
    <t>表3</t>
  </si>
  <si>
    <t>孝义市民政局2020年部门支出总表</t>
  </si>
  <si>
    <t>基本支出</t>
  </si>
  <si>
    <t>项目支出</t>
  </si>
  <si>
    <t>表4</t>
  </si>
  <si>
    <t>孝义市民政局2020年财政拨款收支总表</t>
  </si>
  <si>
    <t>小计</t>
  </si>
  <si>
    <t>政府性基金预算</t>
  </si>
  <si>
    <t>表5</t>
  </si>
  <si>
    <t>孝义市民政局2020年一般公共预算支出表</t>
  </si>
  <si>
    <t>2019年预算数</t>
  </si>
  <si>
    <t>2020年预算数</t>
  </si>
  <si>
    <t>2020年预算数比2019年预算数增减%</t>
  </si>
  <si>
    <t>合计</t>
  </si>
  <si>
    <t xml:space="preserve">    未归口管理的行政单位离退休  </t>
  </si>
  <si>
    <t xml:space="preserve">  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</si>
  <si>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</si>
  <si>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</si>
  <si>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</si>
  <si>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</si>
  <si>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</si>
  <si>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</si>
  <si>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儿童福利</t>
  </si>
  <si>
    <t xml:space="preserve">  临时救助</t>
  </si>
  <si>
    <t xml:space="preserve">    临时救助支出</t>
  </si>
  <si>
    <t xml:space="preserve">    流浪乞讨人员救助支出</t>
  </si>
  <si>
    <t xml:space="preserve">    城市特困人员救助供养支出</t>
  </si>
  <si>
    <t xml:space="preserve">  退役军人管理事务</t>
  </si>
  <si>
    <t xml:space="preserve">    拥军优属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</si>
  <si>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</si>
  <si>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</si>
  <si>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</si>
  <si>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</si>
  <si>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老龄卫生健康事务</t>
  </si>
  <si>
    <t xml:space="preserve">    老龄卫生健康事务</t>
  </si>
  <si>
    <t>表6</t>
  </si>
  <si>
    <t>孝义市民政局2020年一般公共预算基本支出经济科目表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</si>
  <si>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</si>
  <si>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</si>
  <si>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</si>
  <si>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</si>
  <si>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</si>
  <si>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</si>
  <si>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</si>
  <si>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</si>
  <si>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</si>
  <si>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</si>
  <si>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</si>
  <si>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</si>
  <si>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</si>
  <si>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</si>
  <si>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t xml:space="preserve">    办公费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</si>
  <si>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</si>
  <si>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</si>
  <si>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</si>
  <si>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</si>
  <si>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</si>
  <si>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</si>
  <si>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</si>
  <si>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t xml:space="preserve">    物业管理费</t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</si>
  <si>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</si>
  <si>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</si>
  <si>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</si>
  <si>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</si>
  <si>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</si>
  <si>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t xml:space="preserve">    培训费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</si>
  <si>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</si>
  <si>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</si>
  <si>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</si>
  <si>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</si>
  <si>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</si>
  <si>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</si>
  <si>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</si>
  <si>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</si>
  <si>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</si>
  <si>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</si>
  <si>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</si>
  <si>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</si>
  <si>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</si>
  <si>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</si>
  <si>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</si>
  <si>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t xml:space="preserve">    退职（役）费</t>
  </si>
  <si>
    <t xml:space="preserve">    抚恤金</t>
  </si>
  <si>
    <t xml:space="preserve">    生活补助</t>
  </si>
  <si>
    <t xml:space="preserve">    救济费</t>
  </si>
  <si>
    <t xml:space="preserve">    医疗费补助</t>
  </si>
  <si>
    <t xml:space="preserve">    助学金</t>
  </si>
  <si>
    <t xml:space="preserve">    个人农业生产补贴</t>
  </si>
  <si>
    <t xml:space="preserve">    奖励金</t>
  </si>
  <si>
    <t xml:space="preserve">    其他对个人和家庭的补助支出</t>
  </si>
  <si>
    <t>合     计</t>
  </si>
  <si>
    <t>表7</t>
  </si>
  <si>
    <t>孝义市民政局2020年一般公共预算“三公”经费支出情况统计表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</si>
  <si>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</si>
  <si>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</si>
  <si>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</si>
  <si>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</si>
  <si>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</si>
  <si>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</si>
  <si>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</si>
  <si>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</si>
  <si>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孝义市民政局2020年政府性基金预算支出表</t>
  </si>
  <si>
    <t>2020年预算比2019年预算数增减%</t>
  </si>
  <si>
    <t>2296002</t>
  </si>
  <si>
    <t xml:space="preserve">    用于城乡医疗救助的彩票公益金支出</t>
  </si>
  <si>
    <t>合      计</t>
  </si>
  <si>
    <t>表9</t>
  </si>
  <si>
    <t>孝义市民政局2020年一般公共预算重点项目绩效目标表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</si>
  <si>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</si>
  <si>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</si>
  <si>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</si>
  <si>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</si>
  <si>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</si>
  <si>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</si>
  <si>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</si>
  <si>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</si>
  <si>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</si>
  <si>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</si>
  <si>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扶贫工作队驻村工作经费</t>
  </si>
  <si>
    <t>行政运行（民政管理事务）</t>
  </si>
  <si>
    <t>2080201</t>
  </si>
  <si>
    <t>为扶贫工作顺利开展提供经费保障</t>
  </si>
  <si>
    <t>社会党组织工作经费</t>
  </si>
  <si>
    <t>其他组织事务支出</t>
  </si>
  <si>
    <t>2013299</t>
  </si>
  <si>
    <t>健全党组织，确保党建工作全覆盖</t>
  </si>
  <si>
    <t>儿童福利院前期经费</t>
  </si>
  <si>
    <t>其他社会福利支出</t>
  </si>
  <si>
    <t>2081099</t>
  </si>
  <si>
    <t>为孤残儿童提供良好的生活环境</t>
  </si>
  <si>
    <t>农村特困供养补助</t>
  </si>
  <si>
    <t>农村特困人员救助供养支出</t>
  </si>
  <si>
    <t>2082102</t>
  </si>
  <si>
    <t>统筹用于特困人员救助供养</t>
  </si>
  <si>
    <t>保障城乡特困供养人员基本生活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</si>
  <si>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</si>
  <si>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孝义市民政局2020年政府采购预算表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</si>
  <si>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</si>
  <si>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</si>
  <si>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</si>
  <si>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</si>
  <si>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</si>
  <si>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</si>
  <si>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</si>
  <si>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</si>
  <si>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</si>
  <si>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</si>
  <si>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</si>
  <si>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</si>
  <si>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</si>
  <si>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</si>
  <si>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</si>
  <si>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</si>
  <si>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孝义市民政局2020年政府购买服务支出预算表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</si>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</sst>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#\ ??/??"/>
    <numFmt numFmtId="180" formatCode=";;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21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3" borderId="1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1" fillId="25" borderId="20" applyNumberFormat="0" applyAlignment="0" applyProtection="0">
      <alignment vertical="center"/>
    </xf>
    <xf numFmtId="0" fontId="30" fillId="25" borderId="18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Protection="0"/>
  </cellStyleXfs>
  <cellXfs count="16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vertical="center"/>
      <protection locked="0"/>
    </xf>
    <xf numFmtId="178" fontId="7" fillId="0" borderId="2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7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Fill="1" applyBorder="1" applyProtection="1"/>
    <xf numFmtId="177" fontId="7" fillId="0" borderId="2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177" fontId="7" fillId="0" borderId="2" xfId="0" applyNumberFormat="1" applyFont="1" applyBorder="1" applyAlignment="1" applyProtection="1">
      <alignment horizontal="right" vertical="center"/>
    </xf>
    <xf numFmtId="177" fontId="7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7" fillId="0" borderId="2" xfId="0" applyNumberFormat="1" applyFont="1" applyBorder="1" applyAlignment="1" applyProtection="1">
      <alignment horizontal="left" vertical="center"/>
      <protection locked="0"/>
    </xf>
    <xf numFmtId="178" fontId="7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left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Protection="1"/>
    <xf numFmtId="180" fontId="0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vertical="center"/>
    </xf>
    <xf numFmtId="177" fontId="7" fillId="0" borderId="2" xfId="0" applyNumberFormat="1" applyFont="1" applyBorder="1" applyAlignment="1" applyProtection="1">
      <alignment horizontal="center"/>
    </xf>
    <xf numFmtId="177" fontId="7" fillId="0" borderId="2" xfId="0" applyNumberFormat="1" applyFont="1" applyBorder="1" applyProtection="1"/>
    <xf numFmtId="0" fontId="3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177" fontId="7" fillId="0" borderId="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/>
    </xf>
    <xf numFmtId="178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177" fontId="7" fillId="0" borderId="2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left" vertical="center"/>
    </xf>
    <xf numFmtId="179" fontId="7" fillId="0" borderId="4" xfId="0" applyNumberFormat="1" applyFont="1" applyFill="1" applyBorder="1" applyAlignment="1" applyProtection="1">
      <alignment horizontal="left" vertical="center" wrapText="1"/>
    </xf>
    <xf numFmtId="177" fontId="7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Fill="1" applyBorder="1" applyAlignment="1" applyProtection="1">
      <alignment horizontal="left" vertical="center" wrapText="1"/>
    </xf>
    <xf numFmtId="179" fontId="7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7" fillId="0" borderId="6" xfId="0" applyNumberFormat="1" applyFont="1" applyBorder="1" applyAlignment="1" applyProtection="1">
      <alignment horizontal="right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3" xfId="0" applyNumberFormat="1" applyFont="1" applyFill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E33" sqref="E33"/>
    </sheetView>
  </sheetViews>
  <sheetFormatPr defaultColWidth="6.875" defaultRowHeight="11.25" outlineLevelCol="7"/>
  <cols>
    <col min="1" max="1" width="31.875" style="106" customWidth="1"/>
    <col min="2" max="2" width="9.75" style="106" customWidth="1"/>
    <col min="3" max="3" width="9.375" style="106" customWidth="1"/>
    <col min="4" max="4" width="12.125" style="106" customWidth="1"/>
    <col min="5" max="5" width="32.5" style="106" customWidth="1"/>
    <col min="6" max="6" width="11.25" style="106" customWidth="1"/>
    <col min="7" max="7" width="10.25" style="106" customWidth="1"/>
    <col min="8" max="8" width="13" style="106" customWidth="1"/>
    <col min="9" max="16384" width="6.875" style="106"/>
  </cols>
  <sheetData>
    <row r="1" ht="16.5" customHeight="1" spans="1:8">
      <c r="A1" s="64" t="s">
        <v>0</v>
      </c>
      <c r="B1" s="64"/>
      <c r="C1" s="64"/>
      <c r="D1" s="128"/>
      <c r="E1" s="128"/>
      <c r="F1" s="128"/>
      <c r="G1" s="128"/>
      <c r="H1" s="127"/>
    </row>
    <row r="2" ht="18.75" customHeight="1" spans="1:8">
      <c r="A2" s="129"/>
      <c r="B2" s="129"/>
      <c r="C2" s="129"/>
      <c r="D2" s="128"/>
      <c r="E2" s="128"/>
      <c r="F2" s="128"/>
      <c r="G2" s="128"/>
      <c r="H2" s="127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31"/>
      <c r="B4" s="131"/>
      <c r="C4" s="131"/>
      <c r="D4" s="131"/>
      <c r="E4" s="131"/>
      <c r="F4" s="131"/>
      <c r="G4" s="131"/>
      <c r="H4" s="82" t="s">
        <v>2</v>
      </c>
    </row>
    <row r="5" ht="24" customHeight="1" spans="1:8">
      <c r="A5" s="165" t="s">
        <v>3</v>
      </c>
      <c r="B5" s="65"/>
      <c r="C5" s="65"/>
      <c r="D5" s="65"/>
      <c r="E5" s="165" t="s">
        <v>4</v>
      </c>
      <c r="F5" s="65"/>
      <c r="G5" s="65"/>
      <c r="H5" s="65"/>
    </row>
    <row r="6" ht="24" customHeight="1" spans="1:8">
      <c r="A6" s="166" t="s">
        <v>5</v>
      </c>
      <c r="B6" s="142" t="s">
        <v>6</v>
      </c>
      <c r="C6" s="160"/>
      <c r="D6" s="143"/>
      <c r="E6" s="154" t="s">
        <v>7</v>
      </c>
      <c r="F6" s="142" t="s">
        <v>6</v>
      </c>
      <c r="G6" s="160"/>
      <c r="H6" s="143"/>
    </row>
    <row r="7" ht="48.75" customHeight="1" spans="1:8">
      <c r="A7" s="145"/>
      <c r="B7" s="155" t="s">
        <v>8</v>
      </c>
      <c r="C7" s="155" t="s">
        <v>9</v>
      </c>
      <c r="D7" s="155" t="s">
        <v>10</v>
      </c>
      <c r="E7" s="156"/>
      <c r="F7" s="155" t="s">
        <v>8</v>
      </c>
      <c r="G7" s="155" t="s">
        <v>9</v>
      </c>
      <c r="H7" s="155" t="s">
        <v>10</v>
      </c>
    </row>
    <row r="8" ht="24" customHeight="1" spans="1:8">
      <c r="A8" s="77" t="s">
        <v>11</v>
      </c>
      <c r="B8" s="86">
        <v>10059.24</v>
      </c>
      <c r="C8" s="86">
        <v>2273.87</v>
      </c>
      <c r="D8" s="86">
        <v>-77.4</v>
      </c>
      <c r="E8" s="70" t="s">
        <v>12</v>
      </c>
      <c r="F8" s="113">
        <v>4.8</v>
      </c>
      <c r="G8" s="113">
        <v>8</v>
      </c>
      <c r="H8" s="86">
        <v>66.67</v>
      </c>
    </row>
    <row r="9" ht="24" customHeight="1" spans="1:8">
      <c r="A9" s="77" t="s">
        <v>13</v>
      </c>
      <c r="B9" s="86">
        <v>35</v>
      </c>
      <c r="C9" s="86">
        <v>448</v>
      </c>
      <c r="D9" s="86">
        <v>1180</v>
      </c>
      <c r="E9" s="70" t="s">
        <v>14</v>
      </c>
      <c r="F9" s="113"/>
      <c r="G9" s="113"/>
      <c r="H9" s="86"/>
    </row>
    <row r="10" ht="24" customHeight="1" spans="1:8">
      <c r="A10" s="77" t="s">
        <v>15</v>
      </c>
      <c r="B10" s="86"/>
      <c r="C10" s="86"/>
      <c r="D10" s="86"/>
      <c r="E10" s="70" t="s">
        <v>16</v>
      </c>
      <c r="F10" s="113"/>
      <c r="G10" s="113"/>
      <c r="H10" s="86"/>
    </row>
    <row r="11" ht="24" customHeight="1" spans="1:8">
      <c r="A11" s="77" t="s">
        <v>17</v>
      </c>
      <c r="B11" s="86"/>
      <c r="C11" s="86"/>
      <c r="D11" s="86"/>
      <c r="E11" s="77" t="s">
        <v>18</v>
      </c>
      <c r="F11" s="86"/>
      <c r="G11" s="86"/>
      <c r="H11" s="86"/>
    </row>
    <row r="12" ht="24" customHeight="1" spans="1:8">
      <c r="A12" s="77"/>
      <c r="B12" s="86"/>
      <c r="C12" s="86"/>
      <c r="D12" s="86"/>
      <c r="E12" s="70" t="s">
        <v>19</v>
      </c>
      <c r="F12" s="113"/>
      <c r="G12" s="113"/>
      <c r="H12" s="86"/>
    </row>
    <row r="13" ht="24" customHeight="1" spans="1:8">
      <c r="A13" s="77"/>
      <c r="B13" s="86"/>
      <c r="C13" s="86"/>
      <c r="D13" s="86"/>
      <c r="E13" s="70" t="s">
        <v>20</v>
      </c>
      <c r="F13" s="113"/>
      <c r="G13" s="113"/>
      <c r="H13" s="86"/>
    </row>
    <row r="14" ht="24" customHeight="1" spans="1:8">
      <c r="A14" s="77"/>
      <c r="B14" s="86"/>
      <c r="C14" s="86"/>
      <c r="D14" s="86"/>
      <c r="E14" s="77" t="s">
        <v>21</v>
      </c>
      <c r="F14" s="86"/>
      <c r="G14" s="86"/>
      <c r="H14" s="86"/>
    </row>
    <row r="15" ht="24" customHeight="1" spans="1:8">
      <c r="A15" s="77"/>
      <c r="B15" s="86"/>
      <c r="C15" s="86"/>
      <c r="D15" s="86"/>
      <c r="E15" s="77" t="s">
        <v>22</v>
      </c>
      <c r="F15" s="161">
        <v>9266.18</v>
      </c>
      <c r="G15" s="162">
        <v>2151.08</v>
      </c>
      <c r="H15" s="86">
        <v>-76.79</v>
      </c>
    </row>
    <row r="16" ht="24" customHeight="1" spans="1:8">
      <c r="A16" s="77"/>
      <c r="B16" s="86"/>
      <c r="C16" s="86"/>
      <c r="D16" s="86"/>
      <c r="E16" s="70" t="s">
        <v>23</v>
      </c>
      <c r="F16" s="163">
        <v>712.59</v>
      </c>
      <c r="G16" s="163">
        <v>23.8</v>
      </c>
      <c r="H16" s="86">
        <v>-96.67</v>
      </c>
    </row>
    <row r="17" ht="24" customHeight="1" spans="1:8">
      <c r="A17" s="77"/>
      <c r="B17" s="86"/>
      <c r="C17" s="86"/>
      <c r="D17" s="86"/>
      <c r="E17" s="70" t="s">
        <v>24</v>
      </c>
      <c r="F17" s="163"/>
      <c r="G17" s="163"/>
      <c r="H17" s="86"/>
    </row>
    <row r="18" ht="24" customHeight="1" spans="1:8">
      <c r="A18" s="77"/>
      <c r="B18" s="86"/>
      <c r="C18" s="86"/>
      <c r="D18" s="86"/>
      <c r="E18" s="77" t="s">
        <v>25</v>
      </c>
      <c r="F18" s="162">
        <v>40</v>
      </c>
      <c r="G18" s="162">
        <v>50</v>
      </c>
      <c r="H18" s="86">
        <v>25</v>
      </c>
    </row>
    <row r="19" ht="24" customHeight="1" spans="1:8">
      <c r="A19" s="77"/>
      <c r="B19" s="86"/>
      <c r="C19" s="86"/>
      <c r="D19" s="86"/>
      <c r="E19" s="77" t="s">
        <v>26</v>
      </c>
      <c r="F19" s="86"/>
      <c r="G19" s="86"/>
      <c r="H19" s="86"/>
    </row>
    <row r="20" ht="24" customHeight="1" spans="1:8">
      <c r="A20" s="77"/>
      <c r="B20" s="86"/>
      <c r="C20" s="86"/>
      <c r="D20" s="86"/>
      <c r="E20" s="77" t="s">
        <v>27</v>
      </c>
      <c r="F20" s="86"/>
      <c r="G20" s="86"/>
      <c r="H20" s="86"/>
    </row>
    <row r="21" ht="24" customHeight="1" spans="1:8">
      <c r="A21" s="77"/>
      <c r="B21" s="86"/>
      <c r="C21" s="86"/>
      <c r="D21" s="86"/>
      <c r="E21" s="77" t="s">
        <v>28</v>
      </c>
      <c r="F21" s="86"/>
      <c r="G21" s="86"/>
      <c r="H21" s="86"/>
    </row>
    <row r="22" ht="24" customHeight="1" spans="1:8">
      <c r="A22" s="77"/>
      <c r="B22" s="86"/>
      <c r="C22" s="86"/>
      <c r="D22" s="86"/>
      <c r="E22" s="77" t="s">
        <v>29</v>
      </c>
      <c r="F22" s="86"/>
      <c r="G22" s="86"/>
      <c r="H22" s="86"/>
    </row>
    <row r="23" ht="24" customHeight="1" spans="1:8">
      <c r="A23" s="77"/>
      <c r="B23" s="86"/>
      <c r="C23" s="86"/>
      <c r="D23" s="86"/>
      <c r="E23" s="77" t="s">
        <v>30</v>
      </c>
      <c r="F23" s="86"/>
      <c r="G23" s="86"/>
      <c r="H23" s="86"/>
    </row>
    <row r="24" ht="24" customHeight="1" spans="1:8">
      <c r="A24" s="77"/>
      <c r="B24" s="86"/>
      <c r="C24" s="86"/>
      <c r="D24" s="86"/>
      <c r="E24" s="77" t="s">
        <v>31</v>
      </c>
      <c r="F24" s="86"/>
      <c r="G24" s="86"/>
      <c r="H24" s="86"/>
    </row>
    <row r="25" ht="24" customHeight="1" spans="1:8">
      <c r="A25" s="77"/>
      <c r="B25" s="86"/>
      <c r="C25" s="86"/>
      <c r="D25" s="86"/>
      <c r="E25" s="77" t="s">
        <v>32</v>
      </c>
      <c r="F25" s="86">
        <v>35.67</v>
      </c>
      <c r="G25" s="86">
        <v>40.99</v>
      </c>
      <c r="H25" s="86">
        <v>14.91</v>
      </c>
    </row>
    <row r="26" ht="24" customHeight="1" spans="1:8">
      <c r="A26" s="77"/>
      <c r="B26" s="86"/>
      <c r="C26" s="86"/>
      <c r="D26" s="86"/>
      <c r="E26" s="77" t="s">
        <v>33</v>
      </c>
      <c r="F26" s="86"/>
      <c r="G26" s="86"/>
      <c r="H26" s="86"/>
    </row>
    <row r="27" ht="24" customHeight="1" spans="1:8">
      <c r="A27" s="77"/>
      <c r="B27" s="86"/>
      <c r="C27" s="86"/>
      <c r="D27" s="86"/>
      <c r="E27" s="77" t="s">
        <v>34</v>
      </c>
      <c r="F27" s="164"/>
      <c r="G27" s="86"/>
      <c r="H27" s="86"/>
    </row>
    <row r="28" ht="24" customHeight="1" spans="1:8">
      <c r="A28" s="77"/>
      <c r="B28" s="86"/>
      <c r="C28" s="86"/>
      <c r="D28" s="86"/>
      <c r="E28" s="77" t="s">
        <v>35</v>
      </c>
      <c r="F28" s="86">
        <v>35</v>
      </c>
      <c r="G28" s="86">
        <v>448</v>
      </c>
      <c r="H28" s="86">
        <v>1180</v>
      </c>
    </row>
    <row r="29" ht="24" customHeight="1" spans="1:8">
      <c r="A29" s="65" t="s">
        <v>36</v>
      </c>
      <c r="B29" s="86">
        <f>SUM(B8:B28)</f>
        <v>10094.24</v>
      </c>
      <c r="C29" s="86">
        <f>SUM(C8:C28)</f>
        <v>2721.87</v>
      </c>
      <c r="D29" s="86">
        <v>-73.03</v>
      </c>
      <c r="E29" s="65" t="s">
        <v>37</v>
      </c>
      <c r="F29" s="86">
        <f>SUM(F8:F28)</f>
        <v>10094.24</v>
      </c>
      <c r="G29" s="86">
        <f>SUM(G8:G28)</f>
        <v>2721.87</v>
      </c>
      <c r="H29" s="86">
        <v>-73.03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6" sqref="J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223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225</v>
      </c>
      <c r="B4" s="31" t="s">
        <v>226</v>
      </c>
      <c r="C4" s="31" t="s">
        <v>227</v>
      </c>
      <c r="D4" s="31" t="s">
        <v>228</v>
      </c>
      <c r="E4" s="8" t="s">
        <v>229</v>
      </c>
      <c r="F4" s="8"/>
      <c r="G4" s="8"/>
      <c r="H4" s="8"/>
      <c r="I4" s="8"/>
      <c r="J4" s="8"/>
      <c r="K4" s="8"/>
      <c r="L4" s="8"/>
      <c r="M4" s="8"/>
      <c r="N4" s="40" t="s">
        <v>230</v>
      </c>
    </row>
    <row r="5" ht="37.5" customHeight="1" spans="1:14">
      <c r="A5" s="9"/>
      <c r="B5" s="31"/>
      <c r="C5" s="31"/>
      <c r="D5" s="31"/>
      <c r="E5" s="10" t="s">
        <v>231</v>
      </c>
      <c r="F5" s="8" t="s">
        <v>41</v>
      </c>
      <c r="G5" s="8"/>
      <c r="H5" s="8"/>
      <c r="I5" s="8"/>
      <c r="J5" s="41"/>
      <c r="K5" s="41"/>
      <c r="L5" s="23" t="s">
        <v>232</v>
      </c>
      <c r="M5" s="23" t="s">
        <v>233</v>
      </c>
      <c r="N5" s="42"/>
    </row>
    <row r="6" ht="78.75" customHeight="1" spans="1:14">
      <c r="A6" s="13"/>
      <c r="B6" s="31"/>
      <c r="C6" s="31"/>
      <c r="D6" s="31"/>
      <c r="E6" s="10"/>
      <c r="F6" s="14" t="s">
        <v>234</v>
      </c>
      <c r="G6" s="10" t="s">
        <v>235</v>
      </c>
      <c r="H6" s="10" t="s">
        <v>236</v>
      </c>
      <c r="I6" s="10" t="s">
        <v>237</v>
      </c>
      <c r="J6" s="10" t="s">
        <v>238</v>
      </c>
      <c r="K6" s="24" t="s">
        <v>239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Q7" sqref="Q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242</v>
      </c>
      <c r="B4" s="7" t="s">
        <v>243</v>
      </c>
      <c r="C4" s="8" t="s">
        <v>229</v>
      </c>
      <c r="D4" s="8"/>
      <c r="E4" s="8"/>
      <c r="F4" s="8"/>
      <c r="G4" s="8"/>
      <c r="H4" s="8"/>
      <c r="I4" s="8"/>
      <c r="J4" s="8"/>
      <c r="K4" s="8"/>
      <c r="L4" s="7" t="s">
        <v>126</v>
      </c>
    </row>
    <row r="5" ht="25.5" customHeight="1" spans="1:12">
      <c r="A5" s="9"/>
      <c r="B5" s="9"/>
      <c r="C5" s="10" t="s">
        <v>231</v>
      </c>
      <c r="D5" s="11" t="s">
        <v>244</v>
      </c>
      <c r="E5" s="12"/>
      <c r="F5" s="12"/>
      <c r="G5" s="12"/>
      <c r="H5" s="12"/>
      <c r="I5" s="22"/>
      <c r="J5" s="23" t="s">
        <v>232</v>
      </c>
      <c r="K5" s="23" t="s">
        <v>233</v>
      </c>
      <c r="L5" s="9"/>
    </row>
    <row r="6" ht="81" customHeight="1" spans="1:12">
      <c r="A6" s="13"/>
      <c r="B6" s="13"/>
      <c r="C6" s="10"/>
      <c r="D6" s="14" t="s">
        <v>234</v>
      </c>
      <c r="E6" s="10" t="s">
        <v>235</v>
      </c>
      <c r="F6" s="10" t="s">
        <v>236</v>
      </c>
      <c r="G6" s="10" t="s">
        <v>237</v>
      </c>
      <c r="H6" s="10" t="s">
        <v>238</v>
      </c>
      <c r="I6" s="24" t="s">
        <v>245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17.625" style="138" customWidth="1"/>
    <col min="2" max="2" width="38.75" style="62" customWidth="1"/>
    <col min="3" max="5" width="14.625" style="62" customWidth="1"/>
    <col min="6" max="6" width="14.25" style="62" customWidth="1"/>
    <col min="7" max="7" width="13.5" style="62" customWidth="1"/>
    <col min="8" max="16384" width="6.875" style="62"/>
  </cols>
  <sheetData>
    <row r="1" ht="16.5" customHeight="1" spans="1:7">
      <c r="A1" s="139" t="s">
        <v>38</v>
      </c>
      <c r="B1" s="45"/>
      <c r="C1" s="45"/>
      <c r="D1" s="74"/>
      <c r="E1" s="74"/>
      <c r="F1" s="74"/>
      <c r="G1" s="74"/>
    </row>
    <row r="2" ht="29.25" customHeight="1" spans="1:7">
      <c r="A2" s="63" t="s">
        <v>39</v>
      </c>
      <c r="B2" s="63"/>
      <c r="C2" s="63"/>
      <c r="D2" s="63"/>
      <c r="E2" s="63"/>
      <c r="F2" s="63"/>
      <c r="G2" s="63"/>
    </row>
    <row r="3" ht="26.25" customHeight="1" spans="1:7">
      <c r="A3" s="140"/>
      <c r="B3" s="64"/>
      <c r="C3" s="64"/>
      <c r="D3" s="64"/>
      <c r="E3" s="64"/>
      <c r="F3" s="64"/>
      <c r="G3" s="141" t="s">
        <v>2</v>
      </c>
    </row>
    <row r="4" ht="26.25" customHeight="1" spans="1:7">
      <c r="A4" s="65" t="s">
        <v>40</v>
      </c>
      <c r="B4" s="65"/>
      <c r="C4" s="154" t="s">
        <v>36</v>
      </c>
      <c r="D4" s="155" t="s">
        <v>41</v>
      </c>
      <c r="E4" s="155" t="s">
        <v>42</v>
      </c>
      <c r="F4" s="155" t="s">
        <v>43</v>
      </c>
      <c r="G4" s="154" t="s">
        <v>44</v>
      </c>
    </row>
    <row r="5" s="61" customFormat="1" ht="35" customHeight="1" spans="1:7">
      <c r="A5" s="65" t="s">
        <v>45</v>
      </c>
      <c r="B5" s="65" t="s">
        <v>46</v>
      </c>
      <c r="C5" s="156"/>
      <c r="D5" s="155"/>
      <c r="E5" s="155"/>
      <c r="F5" s="155"/>
      <c r="G5" s="156"/>
    </row>
    <row r="6" s="61" customFormat="1" ht="16" customHeight="1" spans="1:7">
      <c r="A6" s="146"/>
      <c r="B6" s="142" t="s">
        <v>47</v>
      </c>
      <c r="C6" s="157">
        <f t="shared" ref="C6:C37" si="0">D6+E6</f>
        <v>2721.87</v>
      </c>
      <c r="D6" s="147">
        <f>D7+D10+D33+D38+D41</f>
        <v>2273.87</v>
      </c>
      <c r="E6" s="147">
        <f>E44</f>
        <v>448</v>
      </c>
      <c r="F6" s="158"/>
      <c r="G6" s="159"/>
    </row>
    <row r="7" s="61" customFormat="1" ht="16" customHeight="1" spans="1:7">
      <c r="A7" s="148">
        <v>201</v>
      </c>
      <c r="B7" s="149" t="s">
        <v>48</v>
      </c>
      <c r="C7" s="151">
        <f t="shared" si="0"/>
        <v>8</v>
      </c>
      <c r="D7" s="76">
        <v>8</v>
      </c>
      <c r="E7" s="76"/>
      <c r="F7" s="76"/>
      <c r="G7" s="76"/>
    </row>
    <row r="8" s="61" customFormat="1" ht="16" customHeight="1" spans="1:7">
      <c r="A8" s="146">
        <v>20132</v>
      </c>
      <c r="B8" s="119" t="s">
        <v>49</v>
      </c>
      <c r="C8" s="151">
        <f t="shared" si="0"/>
        <v>8</v>
      </c>
      <c r="D8" s="76">
        <v>8</v>
      </c>
      <c r="E8" s="76"/>
      <c r="F8" s="76"/>
      <c r="G8" s="76"/>
    </row>
    <row r="9" s="61" customFormat="1" ht="16" customHeight="1" spans="1:7">
      <c r="A9" s="146">
        <v>2013299</v>
      </c>
      <c r="B9" s="119" t="s">
        <v>50</v>
      </c>
      <c r="C9" s="151">
        <f t="shared" si="0"/>
        <v>8</v>
      </c>
      <c r="D9" s="76">
        <v>8</v>
      </c>
      <c r="E9" s="76"/>
      <c r="F9" s="76"/>
      <c r="G9" s="76"/>
    </row>
    <row r="10" s="61" customFormat="1" ht="16" customHeight="1" spans="1:7">
      <c r="A10" s="115">
        <v>208</v>
      </c>
      <c r="B10" s="149" t="s">
        <v>51</v>
      </c>
      <c r="C10" s="150">
        <f t="shared" si="0"/>
        <v>2151.08</v>
      </c>
      <c r="D10" s="110">
        <f>D11+D14+D19+D24+D27+D29+D31</f>
        <v>2151.08</v>
      </c>
      <c r="E10" s="76"/>
      <c r="F10" s="76"/>
      <c r="G10" s="76"/>
    </row>
    <row r="11" customFormat="1" ht="16" customHeight="1" spans="1:7">
      <c r="A11" s="114">
        <v>20802</v>
      </c>
      <c r="B11" s="119" t="s">
        <v>52</v>
      </c>
      <c r="C11" s="151">
        <f t="shared" si="0"/>
        <v>521.02</v>
      </c>
      <c r="D11" s="76">
        <v>521.02</v>
      </c>
      <c r="E11" s="76"/>
      <c r="F11" s="76"/>
      <c r="G11" s="76"/>
    </row>
    <row r="12" customFormat="1" ht="16" customHeight="1" spans="1:7">
      <c r="A12" s="114">
        <v>2080201</v>
      </c>
      <c r="B12" s="119" t="s">
        <v>53</v>
      </c>
      <c r="C12" s="151">
        <f t="shared" si="0"/>
        <v>72.03</v>
      </c>
      <c r="D12" s="76">
        <v>72.03</v>
      </c>
      <c r="E12" s="76"/>
      <c r="F12" s="76"/>
      <c r="G12" s="76"/>
    </row>
    <row r="13" customFormat="1" ht="16" customHeight="1" spans="1:7">
      <c r="A13" s="114">
        <v>2080299</v>
      </c>
      <c r="B13" s="119" t="s">
        <v>54</v>
      </c>
      <c r="C13" s="151">
        <f t="shared" si="0"/>
        <v>448.99</v>
      </c>
      <c r="D13" s="103">
        <v>448.99</v>
      </c>
      <c r="E13" s="103"/>
      <c r="F13" s="103"/>
      <c r="G13" s="103"/>
    </row>
    <row r="14" customFormat="1" ht="16" customHeight="1" spans="1:7">
      <c r="A14" s="114">
        <v>20805</v>
      </c>
      <c r="B14" s="119" t="s">
        <v>55</v>
      </c>
      <c r="C14" s="151">
        <f t="shared" si="0"/>
        <v>76.15</v>
      </c>
      <c r="D14" s="103">
        <v>76.15</v>
      </c>
      <c r="E14" s="103"/>
      <c r="F14" s="103"/>
      <c r="G14" s="103"/>
    </row>
    <row r="15" customFormat="1" ht="16" customHeight="1" spans="1:7">
      <c r="A15" s="114">
        <v>2080501</v>
      </c>
      <c r="B15" s="119" t="s">
        <v>56</v>
      </c>
      <c r="C15" s="151">
        <f t="shared" si="0"/>
        <v>14.09</v>
      </c>
      <c r="D15" s="103">
        <v>14.09</v>
      </c>
      <c r="E15" s="103"/>
      <c r="F15" s="103"/>
      <c r="G15" s="103"/>
    </row>
    <row r="16" customFormat="1" ht="16" customHeight="1" spans="1:7">
      <c r="A16" s="114">
        <v>2080502</v>
      </c>
      <c r="B16" s="119" t="s">
        <v>57</v>
      </c>
      <c r="C16" s="151">
        <f t="shared" si="0"/>
        <v>2.24</v>
      </c>
      <c r="D16" s="103">
        <v>2.24</v>
      </c>
      <c r="E16" s="103"/>
      <c r="F16" s="103"/>
      <c r="G16" s="103"/>
    </row>
    <row r="17" ht="16" customHeight="1" spans="1:7">
      <c r="A17" s="114">
        <v>2080505</v>
      </c>
      <c r="B17" s="119" t="s">
        <v>58</v>
      </c>
      <c r="C17" s="151">
        <f t="shared" si="0"/>
        <v>54.65</v>
      </c>
      <c r="D17" s="103">
        <v>54.65</v>
      </c>
      <c r="E17" s="103"/>
      <c r="F17" s="103"/>
      <c r="G17" s="103"/>
    </row>
    <row r="18" ht="16" customHeight="1" spans="1:7">
      <c r="A18" s="114">
        <v>2080506</v>
      </c>
      <c r="B18" s="119" t="s">
        <v>59</v>
      </c>
      <c r="C18" s="151">
        <f t="shared" si="0"/>
        <v>5.17</v>
      </c>
      <c r="D18" s="103">
        <v>5.17</v>
      </c>
      <c r="E18" s="103"/>
      <c r="F18" s="103"/>
      <c r="G18" s="103"/>
    </row>
    <row r="19" ht="16" customHeight="1" spans="1:7">
      <c r="A19" s="114">
        <v>20810</v>
      </c>
      <c r="B19" s="119" t="s">
        <v>60</v>
      </c>
      <c r="C19" s="151">
        <f t="shared" si="0"/>
        <v>477.88</v>
      </c>
      <c r="D19" s="120">
        <v>477.88</v>
      </c>
      <c r="E19" s="120"/>
      <c r="F19" s="120"/>
      <c r="G19" s="120"/>
    </row>
    <row r="20" ht="16" customHeight="1" spans="1:7">
      <c r="A20" s="114">
        <v>2081002</v>
      </c>
      <c r="B20" s="119" t="s">
        <v>61</v>
      </c>
      <c r="C20" s="151">
        <f t="shared" si="0"/>
        <v>257.56</v>
      </c>
      <c r="D20" s="120">
        <v>257.56</v>
      </c>
      <c r="E20" s="120"/>
      <c r="F20" s="120"/>
      <c r="G20" s="120"/>
    </row>
    <row r="21" ht="16" customHeight="1" spans="1:7">
      <c r="A21" s="114">
        <v>2081005</v>
      </c>
      <c r="B21" s="119" t="s">
        <v>62</v>
      </c>
      <c r="C21" s="151">
        <f t="shared" si="0"/>
        <v>122.59</v>
      </c>
      <c r="D21" s="120">
        <v>122.59</v>
      </c>
      <c r="E21" s="120"/>
      <c r="F21" s="120"/>
      <c r="G21" s="120"/>
    </row>
    <row r="22" ht="16" customHeight="1" spans="1:7">
      <c r="A22" s="114">
        <v>2081006</v>
      </c>
      <c r="B22" s="119" t="s">
        <v>63</v>
      </c>
      <c r="C22" s="151">
        <f t="shared" si="0"/>
        <v>84</v>
      </c>
      <c r="D22" s="120">
        <v>84</v>
      </c>
      <c r="E22" s="120"/>
      <c r="F22" s="120"/>
      <c r="G22" s="120"/>
    </row>
    <row r="23" ht="16" customHeight="1" spans="1:7">
      <c r="A23" s="114">
        <v>2081099</v>
      </c>
      <c r="B23" s="119" t="s">
        <v>64</v>
      </c>
      <c r="C23" s="151">
        <f t="shared" si="0"/>
        <v>13.73</v>
      </c>
      <c r="D23" s="120">
        <v>13.73</v>
      </c>
      <c r="E23" s="120"/>
      <c r="F23" s="120"/>
      <c r="G23" s="120"/>
    </row>
    <row r="24" ht="16" customHeight="1" spans="1:7">
      <c r="A24" s="114">
        <v>20819</v>
      </c>
      <c r="B24" s="119" t="s">
        <v>65</v>
      </c>
      <c r="C24" s="151">
        <f t="shared" si="0"/>
        <v>200</v>
      </c>
      <c r="D24" s="120">
        <v>200</v>
      </c>
      <c r="E24" s="120"/>
      <c r="F24" s="120"/>
      <c r="G24" s="120"/>
    </row>
    <row r="25" ht="16" customHeight="1" spans="1:7">
      <c r="A25" s="114">
        <v>2081901</v>
      </c>
      <c r="B25" s="119" t="s">
        <v>66</v>
      </c>
      <c r="C25" s="151">
        <f t="shared" si="0"/>
        <v>100</v>
      </c>
      <c r="D25" s="120">
        <v>100</v>
      </c>
      <c r="E25" s="120"/>
      <c r="F25" s="120"/>
      <c r="G25" s="120"/>
    </row>
    <row r="26" ht="16" customHeight="1" spans="1:7">
      <c r="A26" s="114">
        <v>2081902</v>
      </c>
      <c r="B26" s="119" t="s">
        <v>67</v>
      </c>
      <c r="C26" s="151">
        <f t="shared" si="0"/>
        <v>100</v>
      </c>
      <c r="D26" s="120">
        <v>100</v>
      </c>
      <c r="E26" s="120"/>
      <c r="F26" s="120"/>
      <c r="G26" s="120"/>
    </row>
    <row r="27" ht="16" customHeight="1" spans="1:7">
      <c r="A27" s="114">
        <v>20821</v>
      </c>
      <c r="B27" s="119" t="s">
        <v>68</v>
      </c>
      <c r="C27" s="151">
        <f t="shared" si="0"/>
        <v>157</v>
      </c>
      <c r="D27" s="120">
        <v>157</v>
      </c>
      <c r="E27" s="120"/>
      <c r="F27" s="120"/>
      <c r="G27" s="120"/>
    </row>
    <row r="28" ht="16" customHeight="1" spans="1:7">
      <c r="A28" s="114">
        <v>2082102</v>
      </c>
      <c r="B28" s="119" t="s">
        <v>69</v>
      </c>
      <c r="C28" s="151">
        <f t="shared" si="0"/>
        <v>157</v>
      </c>
      <c r="D28" s="120">
        <v>157</v>
      </c>
      <c r="E28" s="120"/>
      <c r="F28" s="120"/>
      <c r="G28" s="120"/>
    </row>
    <row r="29" ht="16" customHeight="1" spans="1:7">
      <c r="A29" s="114">
        <v>20825</v>
      </c>
      <c r="B29" s="119" t="s">
        <v>70</v>
      </c>
      <c r="C29" s="151">
        <f t="shared" si="0"/>
        <v>689.03</v>
      </c>
      <c r="D29" s="120">
        <v>689.03</v>
      </c>
      <c r="E29" s="120"/>
      <c r="F29" s="120"/>
      <c r="G29" s="120"/>
    </row>
    <row r="30" ht="16" customHeight="1" spans="1:7">
      <c r="A30" s="114">
        <v>2082502</v>
      </c>
      <c r="B30" s="119" t="s">
        <v>71</v>
      </c>
      <c r="C30" s="151">
        <f t="shared" si="0"/>
        <v>689.03</v>
      </c>
      <c r="D30" s="120">
        <v>689.03</v>
      </c>
      <c r="E30" s="120"/>
      <c r="F30" s="120"/>
      <c r="G30" s="120"/>
    </row>
    <row r="31" ht="16" customHeight="1" spans="1:7">
      <c r="A31" s="114">
        <v>20899</v>
      </c>
      <c r="B31" s="119" t="s">
        <v>72</v>
      </c>
      <c r="C31" s="151">
        <f t="shared" si="0"/>
        <v>30</v>
      </c>
      <c r="D31" s="120">
        <v>30</v>
      </c>
      <c r="E31" s="120"/>
      <c r="F31" s="120"/>
      <c r="G31" s="120"/>
    </row>
    <row r="32" ht="16" customHeight="1" spans="1:7">
      <c r="A32" s="114">
        <v>2089901</v>
      </c>
      <c r="B32" s="119" t="s">
        <v>73</v>
      </c>
      <c r="C32" s="151">
        <f t="shared" si="0"/>
        <v>30</v>
      </c>
      <c r="D32" s="120">
        <v>30</v>
      </c>
      <c r="E32" s="120"/>
      <c r="F32" s="120"/>
      <c r="G32" s="120"/>
    </row>
    <row r="33" ht="16" customHeight="1" spans="1:7">
      <c r="A33" s="115">
        <v>210</v>
      </c>
      <c r="B33" s="149" t="s">
        <v>74</v>
      </c>
      <c r="C33" s="150">
        <f t="shared" si="0"/>
        <v>23.8</v>
      </c>
      <c r="D33" s="125">
        <v>23.8</v>
      </c>
      <c r="E33" s="120"/>
      <c r="F33" s="120"/>
      <c r="G33" s="120"/>
    </row>
    <row r="34" ht="16" customHeight="1" spans="1:7">
      <c r="A34" s="114">
        <v>21011</v>
      </c>
      <c r="B34" s="119" t="s">
        <v>75</v>
      </c>
      <c r="C34" s="151">
        <f t="shared" si="0"/>
        <v>23.8</v>
      </c>
      <c r="D34" s="120">
        <v>23.8</v>
      </c>
      <c r="E34" s="120"/>
      <c r="F34" s="120"/>
      <c r="G34" s="120"/>
    </row>
    <row r="35" ht="16" customHeight="1" spans="1:7">
      <c r="A35" s="114">
        <v>2101101</v>
      </c>
      <c r="B35" s="119" t="s">
        <v>76</v>
      </c>
      <c r="C35" s="151">
        <f t="shared" si="0"/>
        <v>3.46</v>
      </c>
      <c r="D35" s="120">
        <v>3.46</v>
      </c>
      <c r="E35" s="120"/>
      <c r="F35" s="120"/>
      <c r="G35" s="120"/>
    </row>
    <row r="36" ht="16" customHeight="1" spans="1:7">
      <c r="A36" s="114">
        <v>2101102</v>
      </c>
      <c r="B36" s="119" t="s">
        <v>77</v>
      </c>
      <c r="C36" s="151">
        <f t="shared" si="0"/>
        <v>18.74</v>
      </c>
      <c r="D36" s="120">
        <v>18.74</v>
      </c>
      <c r="E36" s="120"/>
      <c r="F36" s="120"/>
      <c r="G36" s="120"/>
    </row>
    <row r="37" ht="16" customHeight="1" spans="1:7">
      <c r="A37" s="114">
        <v>2101103</v>
      </c>
      <c r="B37" s="119" t="s">
        <v>78</v>
      </c>
      <c r="C37" s="151">
        <f t="shared" si="0"/>
        <v>1.6</v>
      </c>
      <c r="D37" s="120">
        <v>1.6</v>
      </c>
      <c r="E37" s="120"/>
      <c r="F37" s="120"/>
      <c r="G37" s="120"/>
    </row>
    <row r="38" ht="16" customHeight="1" spans="1:7">
      <c r="A38" s="115">
        <v>212</v>
      </c>
      <c r="B38" s="149" t="s">
        <v>79</v>
      </c>
      <c r="C38" s="150">
        <f t="shared" ref="C38:C46" si="1">D38+E38</f>
        <v>50</v>
      </c>
      <c r="D38" s="125">
        <v>50</v>
      </c>
      <c r="E38" s="120"/>
      <c r="F38" s="120"/>
      <c r="G38" s="120"/>
    </row>
    <row r="39" ht="16" customHeight="1" spans="1:7">
      <c r="A39" s="114">
        <v>21201</v>
      </c>
      <c r="B39" s="119" t="s">
        <v>80</v>
      </c>
      <c r="C39" s="151">
        <f t="shared" si="1"/>
        <v>50</v>
      </c>
      <c r="D39" s="120">
        <v>50</v>
      </c>
      <c r="E39" s="120"/>
      <c r="F39" s="120"/>
      <c r="G39" s="120"/>
    </row>
    <row r="40" ht="16" customHeight="1" spans="1:7">
      <c r="A40" s="114">
        <v>2120199</v>
      </c>
      <c r="B40" s="119" t="s">
        <v>81</v>
      </c>
      <c r="C40" s="151">
        <f t="shared" si="1"/>
        <v>50</v>
      </c>
      <c r="D40" s="120">
        <v>50</v>
      </c>
      <c r="E40" s="120"/>
      <c r="F40" s="120"/>
      <c r="G40" s="120"/>
    </row>
    <row r="41" ht="16" customHeight="1" spans="1:7">
      <c r="A41" s="115">
        <v>221</v>
      </c>
      <c r="B41" s="149" t="s">
        <v>82</v>
      </c>
      <c r="C41" s="150">
        <f t="shared" si="1"/>
        <v>40.99</v>
      </c>
      <c r="D41" s="125">
        <v>40.99</v>
      </c>
      <c r="E41" s="120"/>
      <c r="F41" s="120"/>
      <c r="G41" s="120"/>
    </row>
    <row r="42" ht="16" customHeight="1" spans="1:7">
      <c r="A42" s="114">
        <v>22102</v>
      </c>
      <c r="B42" s="119" t="s">
        <v>83</v>
      </c>
      <c r="C42" s="151">
        <f t="shared" si="1"/>
        <v>40.99</v>
      </c>
      <c r="D42" s="120">
        <v>40.99</v>
      </c>
      <c r="E42" s="120"/>
      <c r="F42" s="120"/>
      <c r="G42" s="120"/>
    </row>
    <row r="43" ht="16" customHeight="1" spans="1:7">
      <c r="A43" s="114">
        <v>2210201</v>
      </c>
      <c r="B43" s="152" t="s">
        <v>84</v>
      </c>
      <c r="C43" s="151">
        <f t="shared" si="1"/>
        <v>40.99</v>
      </c>
      <c r="D43" s="120">
        <v>40.99</v>
      </c>
      <c r="E43" s="120"/>
      <c r="F43" s="120"/>
      <c r="G43" s="120"/>
    </row>
    <row r="44" ht="16" customHeight="1" spans="1:7">
      <c r="A44" s="148">
        <v>229</v>
      </c>
      <c r="B44" s="153" t="s">
        <v>85</v>
      </c>
      <c r="C44" s="150">
        <f t="shared" si="1"/>
        <v>448</v>
      </c>
      <c r="D44" s="125"/>
      <c r="E44" s="150">
        <v>448</v>
      </c>
      <c r="F44" s="120"/>
      <c r="G44" s="120"/>
    </row>
    <row r="45" ht="16" customHeight="1" spans="1:7">
      <c r="A45" s="146">
        <v>22960</v>
      </c>
      <c r="B45" s="152" t="s">
        <v>86</v>
      </c>
      <c r="C45" s="151">
        <f t="shared" si="1"/>
        <v>448</v>
      </c>
      <c r="D45" s="120"/>
      <c r="E45" s="151">
        <v>448</v>
      </c>
      <c r="F45" s="120"/>
      <c r="G45" s="120"/>
    </row>
    <row r="46" ht="16" customHeight="1" spans="1:7">
      <c r="A46" s="146">
        <v>2296002</v>
      </c>
      <c r="B46" s="152" t="s">
        <v>87</v>
      </c>
      <c r="C46" s="151">
        <f t="shared" si="1"/>
        <v>448</v>
      </c>
      <c r="D46" s="120"/>
      <c r="E46" s="151">
        <v>448</v>
      </c>
      <c r="F46" s="120"/>
      <c r="G46" s="120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8" style="138" customWidth="1"/>
    <col min="2" max="2" width="37.25" style="62" customWidth="1"/>
    <col min="3" max="3" width="17.5" style="62" customWidth="1"/>
    <col min="4" max="4" width="16.75" style="62" customWidth="1"/>
    <col min="5" max="5" width="15.75" style="62" customWidth="1"/>
    <col min="6" max="16384" width="6.875" style="62"/>
  </cols>
  <sheetData>
    <row r="1" ht="16.5" customHeight="1" spans="1:5">
      <c r="A1" s="139" t="s">
        <v>88</v>
      </c>
      <c r="B1" s="45"/>
      <c r="C1" s="45"/>
      <c r="D1" s="74"/>
      <c r="E1" s="74"/>
    </row>
    <row r="2" ht="16.5" customHeight="1" spans="1:5">
      <c r="A2" s="45"/>
      <c r="B2" s="45"/>
      <c r="C2" s="45"/>
      <c r="D2" s="74"/>
      <c r="E2" s="74"/>
    </row>
    <row r="3" ht="29.25" customHeight="1" spans="1:5">
      <c r="A3" s="63" t="s">
        <v>89</v>
      </c>
      <c r="B3" s="63"/>
      <c r="C3" s="63"/>
      <c r="D3" s="63"/>
      <c r="E3" s="63"/>
    </row>
    <row r="4" ht="26.25" customHeight="1" spans="1:5">
      <c r="A4" s="140"/>
      <c r="B4" s="64"/>
      <c r="C4" s="64"/>
      <c r="D4" s="64"/>
      <c r="E4" s="141" t="s">
        <v>2</v>
      </c>
    </row>
    <row r="5" ht="26.25" customHeight="1" spans="1:5">
      <c r="A5" s="142" t="s">
        <v>40</v>
      </c>
      <c r="B5" s="143"/>
      <c r="C5" s="144" t="s">
        <v>37</v>
      </c>
      <c r="D5" s="144" t="s">
        <v>90</v>
      </c>
      <c r="E5" s="144" t="s">
        <v>91</v>
      </c>
    </row>
    <row r="6" s="61" customFormat="1" ht="27.75" customHeight="1" spans="1:5">
      <c r="A6" s="65" t="s">
        <v>45</v>
      </c>
      <c r="B6" s="65" t="s">
        <v>46</v>
      </c>
      <c r="C6" s="145"/>
      <c r="D6" s="145"/>
      <c r="E6" s="145"/>
    </row>
    <row r="7" s="61" customFormat="1" ht="17" customHeight="1" spans="1:5">
      <c r="A7" s="146"/>
      <c r="B7" s="142" t="s">
        <v>47</v>
      </c>
      <c r="C7" s="147">
        <f t="shared" ref="C7:C47" si="0">D7+E7</f>
        <v>2721.87</v>
      </c>
      <c r="D7" s="76">
        <f>D8+D11+D34+D39+D42+D45</f>
        <v>574.04</v>
      </c>
      <c r="E7" s="76">
        <f>E8+E11+E34+E39+E42+E45</f>
        <v>2147.83</v>
      </c>
    </row>
    <row r="8" s="61" customFormat="1" ht="17" customHeight="1" spans="1:5">
      <c r="A8" s="148">
        <v>201</v>
      </c>
      <c r="B8" s="149" t="s">
        <v>48</v>
      </c>
      <c r="C8" s="150">
        <f t="shared" si="0"/>
        <v>8</v>
      </c>
      <c r="D8" s="76"/>
      <c r="E8" s="76">
        <v>8</v>
      </c>
    </row>
    <row r="9" s="61" customFormat="1" ht="17" customHeight="1" spans="1:5">
      <c r="A9" s="146">
        <v>20132</v>
      </c>
      <c r="B9" s="119" t="s">
        <v>49</v>
      </c>
      <c r="C9" s="151">
        <f t="shared" si="0"/>
        <v>8</v>
      </c>
      <c r="D9" s="76"/>
      <c r="E9" s="76">
        <v>8</v>
      </c>
    </row>
    <row r="10" s="61" customFormat="1" ht="17" customHeight="1" spans="1:5">
      <c r="A10" s="146">
        <v>2013299</v>
      </c>
      <c r="B10" s="119" t="s">
        <v>50</v>
      </c>
      <c r="C10" s="151">
        <f t="shared" si="0"/>
        <v>8</v>
      </c>
      <c r="D10" s="76"/>
      <c r="E10" s="76">
        <v>8</v>
      </c>
    </row>
    <row r="11" customFormat="1" ht="17" customHeight="1" spans="1:5">
      <c r="A11" s="115">
        <v>208</v>
      </c>
      <c r="B11" s="149" t="s">
        <v>51</v>
      </c>
      <c r="C11" s="150">
        <f t="shared" si="0"/>
        <v>2151.08</v>
      </c>
      <c r="D11" s="76">
        <f>D12+D15+D20+D25+D28+D30+D32</f>
        <v>509.25</v>
      </c>
      <c r="E11" s="76">
        <f>E12+E15+E20+E25+E28+E30+E32</f>
        <v>1641.83</v>
      </c>
    </row>
    <row r="12" customFormat="1" ht="17" customHeight="1" spans="1:5">
      <c r="A12" s="114">
        <v>20802</v>
      </c>
      <c r="B12" s="119" t="s">
        <v>52</v>
      </c>
      <c r="C12" s="151">
        <f t="shared" si="0"/>
        <v>521.02</v>
      </c>
      <c r="D12" s="103">
        <v>310.51</v>
      </c>
      <c r="E12" s="103">
        <v>210.51</v>
      </c>
    </row>
    <row r="13" customFormat="1" ht="17" customHeight="1" spans="1:5">
      <c r="A13" s="114">
        <v>2080201</v>
      </c>
      <c r="B13" s="119" t="s">
        <v>53</v>
      </c>
      <c r="C13" s="151">
        <f t="shared" si="0"/>
        <v>72.03</v>
      </c>
      <c r="D13" s="103">
        <v>70.53</v>
      </c>
      <c r="E13" s="103">
        <v>1.5</v>
      </c>
    </row>
    <row r="14" ht="17" customHeight="1" spans="1:5">
      <c r="A14" s="114">
        <v>2080299</v>
      </c>
      <c r="B14" s="119" t="s">
        <v>54</v>
      </c>
      <c r="C14" s="151">
        <f t="shared" si="0"/>
        <v>448.99</v>
      </c>
      <c r="D14" s="103">
        <v>239.98</v>
      </c>
      <c r="E14" s="103">
        <v>209.01</v>
      </c>
    </row>
    <row r="15" ht="17" customHeight="1" spans="1:5">
      <c r="A15" s="114">
        <v>20805</v>
      </c>
      <c r="B15" s="119" t="s">
        <v>55</v>
      </c>
      <c r="C15" s="151">
        <f t="shared" si="0"/>
        <v>76.15</v>
      </c>
      <c r="D15" s="103">
        <v>76.15</v>
      </c>
      <c r="E15" s="103"/>
    </row>
    <row r="16" ht="17" customHeight="1" spans="1:5">
      <c r="A16" s="114">
        <v>2080501</v>
      </c>
      <c r="B16" s="119" t="s">
        <v>56</v>
      </c>
      <c r="C16" s="151">
        <f t="shared" si="0"/>
        <v>14.09</v>
      </c>
      <c r="D16" s="103">
        <v>14.09</v>
      </c>
      <c r="E16" s="103"/>
    </row>
    <row r="17" ht="17" customHeight="1" spans="1:5">
      <c r="A17" s="114">
        <v>2080502</v>
      </c>
      <c r="B17" s="119" t="s">
        <v>57</v>
      </c>
      <c r="C17" s="151">
        <f t="shared" si="0"/>
        <v>2.24</v>
      </c>
      <c r="D17" s="103">
        <v>2.24</v>
      </c>
      <c r="E17" s="103"/>
    </row>
    <row r="18" ht="17" customHeight="1" spans="1:5">
      <c r="A18" s="114">
        <v>2080505</v>
      </c>
      <c r="B18" s="119" t="s">
        <v>58</v>
      </c>
      <c r="C18" s="151">
        <f t="shared" si="0"/>
        <v>54.65</v>
      </c>
      <c r="D18" s="120">
        <v>54.65</v>
      </c>
      <c r="E18" s="120"/>
    </row>
    <row r="19" ht="17" customHeight="1" spans="1:5">
      <c r="A19" s="114">
        <v>2080506</v>
      </c>
      <c r="B19" s="119" t="s">
        <v>59</v>
      </c>
      <c r="C19" s="151">
        <f t="shared" si="0"/>
        <v>5.17</v>
      </c>
      <c r="D19" s="120">
        <v>5.17</v>
      </c>
      <c r="E19" s="120"/>
    </row>
    <row r="20" ht="17" customHeight="1" spans="1:5">
      <c r="A20" s="114">
        <v>20810</v>
      </c>
      <c r="B20" s="119" t="s">
        <v>60</v>
      </c>
      <c r="C20" s="151">
        <f t="shared" si="0"/>
        <v>477.88</v>
      </c>
      <c r="D20" s="120">
        <v>122.59</v>
      </c>
      <c r="E20" s="120">
        <v>355.29</v>
      </c>
    </row>
    <row r="21" ht="17" customHeight="1" spans="1:5">
      <c r="A21" s="114">
        <v>2081002</v>
      </c>
      <c r="B21" s="119" t="s">
        <v>61</v>
      </c>
      <c r="C21" s="151">
        <f t="shared" si="0"/>
        <v>257.56</v>
      </c>
      <c r="D21" s="120"/>
      <c r="E21" s="120">
        <v>257.56</v>
      </c>
    </row>
    <row r="22" ht="17" customHeight="1" spans="1:5">
      <c r="A22" s="114">
        <v>2081005</v>
      </c>
      <c r="B22" s="119" t="s">
        <v>62</v>
      </c>
      <c r="C22" s="151">
        <f t="shared" si="0"/>
        <v>122.59</v>
      </c>
      <c r="D22" s="120">
        <v>122.59</v>
      </c>
      <c r="E22" s="120"/>
    </row>
    <row r="23" ht="17" customHeight="1" spans="1:5">
      <c r="A23" s="114">
        <v>2081006</v>
      </c>
      <c r="B23" s="119" t="s">
        <v>63</v>
      </c>
      <c r="C23" s="151">
        <f t="shared" si="0"/>
        <v>84</v>
      </c>
      <c r="D23" s="120"/>
      <c r="E23" s="120">
        <v>84</v>
      </c>
    </row>
    <row r="24" ht="17" customHeight="1" spans="1:5">
      <c r="A24" s="114">
        <v>2081099</v>
      </c>
      <c r="B24" s="119" t="s">
        <v>64</v>
      </c>
      <c r="C24" s="151">
        <f t="shared" si="0"/>
        <v>13.73</v>
      </c>
      <c r="D24" s="120"/>
      <c r="E24" s="120">
        <v>13.73</v>
      </c>
    </row>
    <row r="25" ht="17" customHeight="1" spans="1:5">
      <c r="A25" s="114">
        <v>20819</v>
      </c>
      <c r="B25" s="119" t="s">
        <v>65</v>
      </c>
      <c r="C25" s="151">
        <f t="shared" si="0"/>
        <v>200</v>
      </c>
      <c r="D25" s="120"/>
      <c r="E25" s="120">
        <v>200</v>
      </c>
    </row>
    <row r="26" ht="17" customHeight="1" spans="1:5">
      <c r="A26" s="114">
        <v>2081901</v>
      </c>
      <c r="B26" s="119" t="s">
        <v>66</v>
      </c>
      <c r="C26" s="151">
        <f t="shared" si="0"/>
        <v>100</v>
      </c>
      <c r="D26" s="120"/>
      <c r="E26" s="120">
        <v>100</v>
      </c>
    </row>
    <row r="27" ht="17" customHeight="1" spans="1:5">
      <c r="A27" s="114">
        <v>2081902</v>
      </c>
      <c r="B27" s="119" t="s">
        <v>67</v>
      </c>
      <c r="C27" s="151">
        <f t="shared" si="0"/>
        <v>100</v>
      </c>
      <c r="D27" s="120"/>
      <c r="E27" s="120">
        <v>100</v>
      </c>
    </row>
    <row r="28" ht="17" customHeight="1" spans="1:5">
      <c r="A28" s="114">
        <v>20821</v>
      </c>
      <c r="B28" s="119" t="s">
        <v>68</v>
      </c>
      <c r="C28" s="151">
        <f t="shared" si="0"/>
        <v>157</v>
      </c>
      <c r="D28" s="120"/>
      <c r="E28" s="120">
        <v>157</v>
      </c>
    </row>
    <row r="29" ht="17" customHeight="1" spans="1:5">
      <c r="A29" s="114">
        <v>2082102</v>
      </c>
      <c r="B29" s="119" t="s">
        <v>69</v>
      </c>
      <c r="C29" s="151">
        <f t="shared" si="0"/>
        <v>157</v>
      </c>
      <c r="D29" s="120"/>
      <c r="E29" s="120">
        <v>157</v>
      </c>
    </row>
    <row r="30" ht="17" customHeight="1" spans="1:5">
      <c r="A30" s="114">
        <v>20825</v>
      </c>
      <c r="B30" s="119" t="s">
        <v>70</v>
      </c>
      <c r="C30" s="151">
        <f t="shared" si="0"/>
        <v>689.03</v>
      </c>
      <c r="D30" s="120"/>
      <c r="E30" s="120">
        <v>689.03</v>
      </c>
    </row>
    <row r="31" ht="17" customHeight="1" spans="1:5">
      <c r="A31" s="114">
        <v>2082502</v>
      </c>
      <c r="B31" s="119" t="s">
        <v>71</v>
      </c>
      <c r="C31" s="151">
        <f t="shared" si="0"/>
        <v>689.03</v>
      </c>
      <c r="D31" s="120"/>
      <c r="E31" s="120">
        <v>689.03</v>
      </c>
    </row>
    <row r="32" ht="17" customHeight="1" spans="1:5">
      <c r="A32" s="114">
        <v>20899</v>
      </c>
      <c r="B32" s="119" t="s">
        <v>72</v>
      </c>
      <c r="C32" s="151">
        <f t="shared" si="0"/>
        <v>30</v>
      </c>
      <c r="D32" s="120"/>
      <c r="E32" s="120">
        <v>30</v>
      </c>
    </row>
    <row r="33" ht="17" customHeight="1" spans="1:5">
      <c r="A33" s="114">
        <v>2089901</v>
      </c>
      <c r="B33" s="119" t="s">
        <v>73</v>
      </c>
      <c r="C33" s="151">
        <f t="shared" si="0"/>
        <v>30</v>
      </c>
      <c r="D33" s="120"/>
      <c r="E33" s="120">
        <v>30</v>
      </c>
    </row>
    <row r="34" ht="17" customHeight="1" spans="1:5">
      <c r="A34" s="115">
        <v>210</v>
      </c>
      <c r="B34" s="149" t="s">
        <v>74</v>
      </c>
      <c r="C34" s="150">
        <f t="shared" si="0"/>
        <v>23.8</v>
      </c>
      <c r="D34" s="120">
        <v>23.8</v>
      </c>
      <c r="E34" s="120"/>
    </row>
    <row r="35" ht="17" customHeight="1" spans="1:5">
      <c r="A35" s="114">
        <v>21011</v>
      </c>
      <c r="B35" s="119" t="s">
        <v>75</v>
      </c>
      <c r="C35" s="151">
        <f t="shared" si="0"/>
        <v>23.8</v>
      </c>
      <c r="D35" s="120">
        <v>23.8</v>
      </c>
      <c r="E35" s="120"/>
    </row>
    <row r="36" ht="17" customHeight="1" spans="1:5">
      <c r="A36" s="114">
        <v>2101101</v>
      </c>
      <c r="B36" s="119" t="s">
        <v>76</v>
      </c>
      <c r="C36" s="151">
        <f t="shared" si="0"/>
        <v>3.46</v>
      </c>
      <c r="D36" s="120">
        <v>3.46</v>
      </c>
      <c r="E36" s="120"/>
    </row>
    <row r="37" ht="17" customHeight="1" spans="1:5">
      <c r="A37" s="114">
        <v>2101102</v>
      </c>
      <c r="B37" s="119" t="s">
        <v>77</v>
      </c>
      <c r="C37" s="151">
        <f t="shared" si="0"/>
        <v>18.74</v>
      </c>
      <c r="D37" s="120">
        <v>18.74</v>
      </c>
      <c r="E37" s="120"/>
    </row>
    <row r="38" ht="17" customHeight="1" spans="1:5">
      <c r="A38" s="114">
        <v>2101103</v>
      </c>
      <c r="B38" s="119" t="s">
        <v>78</v>
      </c>
      <c r="C38" s="151">
        <f t="shared" si="0"/>
        <v>1.6</v>
      </c>
      <c r="D38" s="120">
        <v>1.6</v>
      </c>
      <c r="E38" s="120"/>
    </row>
    <row r="39" ht="17" customHeight="1" spans="1:5">
      <c r="A39" s="115">
        <v>212</v>
      </c>
      <c r="B39" s="149" t="s">
        <v>79</v>
      </c>
      <c r="C39" s="150">
        <f t="shared" si="0"/>
        <v>50</v>
      </c>
      <c r="D39" s="120"/>
      <c r="E39" s="120">
        <v>50</v>
      </c>
    </row>
    <row r="40" ht="17" customHeight="1" spans="1:5">
      <c r="A40" s="114">
        <v>21201</v>
      </c>
      <c r="B40" s="119" t="s">
        <v>80</v>
      </c>
      <c r="C40" s="151">
        <f t="shared" si="0"/>
        <v>50</v>
      </c>
      <c r="D40" s="120"/>
      <c r="E40" s="120">
        <v>50</v>
      </c>
    </row>
    <row r="41" ht="17" customHeight="1" spans="1:5">
      <c r="A41" s="114">
        <v>2120199</v>
      </c>
      <c r="B41" s="119" t="s">
        <v>81</v>
      </c>
      <c r="C41" s="151">
        <f t="shared" si="0"/>
        <v>50</v>
      </c>
      <c r="D41" s="120"/>
      <c r="E41" s="120">
        <v>50</v>
      </c>
    </row>
    <row r="42" ht="17" customHeight="1" spans="1:5">
      <c r="A42" s="115">
        <v>221</v>
      </c>
      <c r="B42" s="149" t="s">
        <v>82</v>
      </c>
      <c r="C42" s="150">
        <f t="shared" si="0"/>
        <v>40.99</v>
      </c>
      <c r="D42" s="120">
        <v>40.99</v>
      </c>
      <c r="E42" s="120"/>
    </row>
    <row r="43" ht="17" customHeight="1" spans="1:5">
      <c r="A43" s="114">
        <v>22102</v>
      </c>
      <c r="B43" s="119" t="s">
        <v>83</v>
      </c>
      <c r="C43" s="151">
        <f t="shared" si="0"/>
        <v>40.99</v>
      </c>
      <c r="D43" s="120">
        <v>40.99</v>
      </c>
      <c r="E43" s="120"/>
    </row>
    <row r="44" ht="17" customHeight="1" spans="1:5">
      <c r="A44" s="114">
        <v>2210201</v>
      </c>
      <c r="B44" s="152" t="s">
        <v>84</v>
      </c>
      <c r="C44" s="151">
        <f t="shared" si="0"/>
        <v>40.99</v>
      </c>
      <c r="D44" s="120">
        <v>40.99</v>
      </c>
      <c r="E44" s="120"/>
    </row>
    <row r="45" ht="17" customHeight="1" spans="1:5">
      <c r="A45" s="148">
        <v>229</v>
      </c>
      <c r="B45" s="153" t="s">
        <v>85</v>
      </c>
      <c r="C45" s="150">
        <f t="shared" si="0"/>
        <v>448</v>
      </c>
      <c r="D45" s="120"/>
      <c r="E45" s="120">
        <v>448</v>
      </c>
    </row>
    <row r="46" ht="17" customHeight="1" spans="1:5">
      <c r="A46" s="146">
        <v>22960</v>
      </c>
      <c r="B46" s="152" t="s">
        <v>86</v>
      </c>
      <c r="C46" s="151">
        <f t="shared" si="0"/>
        <v>448</v>
      </c>
      <c r="D46" s="120"/>
      <c r="E46" s="120">
        <v>448</v>
      </c>
    </row>
    <row r="47" ht="17" customHeight="1" spans="1:5">
      <c r="A47" s="146">
        <v>2296002</v>
      </c>
      <c r="B47" s="152" t="s">
        <v>87</v>
      </c>
      <c r="C47" s="151">
        <f t="shared" si="0"/>
        <v>448</v>
      </c>
      <c r="D47" s="120"/>
      <c r="E47" s="120">
        <v>448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0.625" style="62" customWidth="1"/>
    <col min="2" max="2" width="14.25" style="126" customWidth="1"/>
    <col min="3" max="3" width="32.125" style="62" customWidth="1"/>
    <col min="4" max="4" width="15.375" style="126" customWidth="1"/>
    <col min="5" max="6" width="17.125" style="126" customWidth="1"/>
    <col min="7" max="16384" width="6.875" style="62"/>
  </cols>
  <sheetData>
    <row r="1" ht="16.5" customHeight="1" spans="1:6">
      <c r="A1" s="64" t="s">
        <v>92</v>
      </c>
      <c r="B1" s="127"/>
      <c r="C1" s="128"/>
      <c r="D1" s="127"/>
      <c r="E1" s="127"/>
      <c r="F1" s="127"/>
    </row>
    <row r="2" ht="18.75" customHeight="1" spans="1:6">
      <c r="A2" s="129"/>
      <c r="B2" s="127"/>
      <c r="C2" s="128"/>
      <c r="D2" s="127"/>
      <c r="E2" s="127"/>
      <c r="F2" s="127"/>
    </row>
    <row r="3" ht="21" customHeight="1" spans="1:6">
      <c r="A3" s="80" t="s">
        <v>93</v>
      </c>
      <c r="B3" s="130"/>
      <c r="C3" s="80"/>
      <c r="D3" s="130"/>
      <c r="E3" s="130"/>
      <c r="F3" s="130"/>
    </row>
    <row r="4" ht="14.25" customHeight="1" spans="1:6">
      <c r="A4" s="131"/>
      <c r="B4" s="132"/>
      <c r="C4" s="131"/>
      <c r="D4" s="132"/>
      <c r="E4" s="132"/>
      <c r="F4" s="82" t="s">
        <v>2</v>
      </c>
    </row>
    <row r="5" ht="24" customHeight="1" spans="1:6">
      <c r="A5" s="165" t="s">
        <v>3</v>
      </c>
      <c r="B5" s="133"/>
      <c r="C5" s="165" t="s">
        <v>4</v>
      </c>
      <c r="D5" s="133"/>
      <c r="E5" s="133"/>
      <c r="F5" s="133"/>
    </row>
    <row r="6" ht="24" customHeight="1" spans="1:6">
      <c r="A6" s="165" t="s">
        <v>5</v>
      </c>
      <c r="B6" s="165" t="s">
        <v>6</v>
      </c>
      <c r="C6" s="65" t="s">
        <v>40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94</v>
      </c>
      <c r="E7" s="65" t="s">
        <v>41</v>
      </c>
      <c r="F7" s="65" t="s">
        <v>95</v>
      </c>
    </row>
    <row r="8" ht="28.5" customHeight="1" spans="1:6">
      <c r="A8" s="77" t="s">
        <v>11</v>
      </c>
      <c r="B8" s="76">
        <v>2273.87</v>
      </c>
      <c r="C8" s="70" t="s">
        <v>12</v>
      </c>
      <c r="D8" s="134">
        <f>E8+F8</f>
        <v>8</v>
      </c>
      <c r="E8" s="134">
        <v>8</v>
      </c>
      <c r="F8" s="76"/>
    </row>
    <row r="9" ht="28.5" customHeight="1" spans="1:6">
      <c r="A9" s="77" t="s">
        <v>13</v>
      </c>
      <c r="B9" s="76">
        <v>448</v>
      </c>
      <c r="C9" s="70" t="s">
        <v>14</v>
      </c>
      <c r="D9" s="134">
        <f t="shared" ref="D9:D29" si="0">E9+F9</f>
        <v>0</v>
      </c>
      <c r="E9" s="134"/>
      <c r="F9" s="76"/>
    </row>
    <row r="10" ht="28.5" customHeight="1" spans="1:6">
      <c r="A10" s="77"/>
      <c r="B10" s="76"/>
      <c r="C10" s="70" t="s">
        <v>16</v>
      </c>
      <c r="D10" s="134">
        <f t="shared" si="0"/>
        <v>0</v>
      </c>
      <c r="E10" s="134"/>
      <c r="F10" s="76"/>
    </row>
    <row r="11" ht="28.5" customHeight="1" spans="1:6">
      <c r="A11" s="77"/>
      <c r="B11" s="76"/>
      <c r="C11" s="77" t="s">
        <v>18</v>
      </c>
      <c r="D11" s="134">
        <f t="shared" si="0"/>
        <v>0</v>
      </c>
      <c r="E11" s="76"/>
      <c r="F11" s="76"/>
    </row>
    <row r="12" ht="28.5" customHeight="1" spans="1:6">
      <c r="A12" s="77"/>
      <c r="B12" s="76"/>
      <c r="C12" s="70" t="s">
        <v>19</v>
      </c>
      <c r="D12" s="134">
        <f t="shared" si="0"/>
        <v>0</v>
      </c>
      <c r="E12" s="134"/>
      <c r="F12" s="76"/>
    </row>
    <row r="13" ht="28.5" customHeight="1" spans="1:6">
      <c r="A13" s="77"/>
      <c r="B13" s="76"/>
      <c r="C13" s="70" t="s">
        <v>20</v>
      </c>
      <c r="D13" s="134">
        <f t="shared" si="0"/>
        <v>0</v>
      </c>
      <c r="E13" s="134"/>
      <c r="F13" s="76"/>
    </row>
    <row r="14" ht="28.5" customHeight="1" spans="1:6">
      <c r="A14" s="77"/>
      <c r="B14" s="76"/>
      <c r="C14" s="77" t="s">
        <v>21</v>
      </c>
      <c r="D14" s="134">
        <f t="shared" si="0"/>
        <v>0</v>
      </c>
      <c r="E14" s="76"/>
      <c r="F14" s="76"/>
    </row>
    <row r="15" ht="28.5" customHeight="1" spans="1:6">
      <c r="A15" s="77"/>
      <c r="B15" s="76"/>
      <c r="C15" s="77" t="s">
        <v>22</v>
      </c>
      <c r="D15" s="134">
        <f t="shared" si="0"/>
        <v>2151.08</v>
      </c>
      <c r="E15" s="135">
        <v>2151.08</v>
      </c>
      <c r="F15" s="76"/>
    </row>
    <row r="16" ht="28.5" customHeight="1" spans="1:6">
      <c r="A16" s="77"/>
      <c r="B16" s="76"/>
      <c r="C16" s="70" t="s">
        <v>23</v>
      </c>
      <c r="D16" s="134">
        <f t="shared" si="0"/>
        <v>23.8</v>
      </c>
      <c r="E16" s="136">
        <v>23.8</v>
      </c>
      <c r="F16" s="76"/>
    </row>
    <row r="17" ht="28.5" customHeight="1" spans="1:6">
      <c r="A17" s="77"/>
      <c r="B17" s="76"/>
      <c r="C17" s="70" t="s">
        <v>24</v>
      </c>
      <c r="D17" s="134">
        <f t="shared" si="0"/>
        <v>0</v>
      </c>
      <c r="E17" s="134"/>
      <c r="F17" s="76"/>
    </row>
    <row r="18" ht="28.5" customHeight="1" spans="1:6">
      <c r="A18" s="77"/>
      <c r="B18" s="76"/>
      <c r="C18" s="77" t="s">
        <v>25</v>
      </c>
      <c r="D18" s="134">
        <f t="shared" si="0"/>
        <v>50</v>
      </c>
      <c r="E18" s="135">
        <v>50</v>
      </c>
      <c r="F18" s="76"/>
    </row>
    <row r="19" ht="28.5" customHeight="1" spans="1:6">
      <c r="A19" s="77"/>
      <c r="B19" s="76"/>
      <c r="C19" s="77" t="s">
        <v>26</v>
      </c>
      <c r="D19" s="134">
        <f t="shared" si="0"/>
        <v>0</v>
      </c>
      <c r="E19" s="76"/>
      <c r="F19" s="76"/>
    </row>
    <row r="20" ht="28.5" customHeight="1" spans="1:6">
      <c r="A20" s="77"/>
      <c r="B20" s="76"/>
      <c r="C20" s="77" t="s">
        <v>27</v>
      </c>
      <c r="D20" s="134">
        <f t="shared" si="0"/>
        <v>0</v>
      </c>
      <c r="E20" s="76"/>
      <c r="F20" s="76"/>
    </row>
    <row r="21" ht="28.5" customHeight="1" spans="1:6">
      <c r="A21" s="77"/>
      <c r="B21" s="76"/>
      <c r="C21" s="77" t="s">
        <v>28</v>
      </c>
      <c r="D21" s="134">
        <f t="shared" si="0"/>
        <v>0</v>
      </c>
      <c r="E21" s="76"/>
      <c r="F21" s="76"/>
    </row>
    <row r="22" ht="28.5" customHeight="1" spans="1:6">
      <c r="A22" s="77"/>
      <c r="B22" s="76"/>
      <c r="C22" s="77" t="s">
        <v>29</v>
      </c>
      <c r="D22" s="134">
        <f t="shared" si="0"/>
        <v>0</v>
      </c>
      <c r="E22" s="76"/>
      <c r="F22" s="76"/>
    </row>
    <row r="23" ht="28.5" customHeight="1" spans="1:6">
      <c r="A23" s="77"/>
      <c r="B23" s="76"/>
      <c r="C23" s="77" t="s">
        <v>30</v>
      </c>
      <c r="D23" s="134">
        <f t="shared" si="0"/>
        <v>0</v>
      </c>
      <c r="E23" s="76"/>
      <c r="F23" s="76"/>
    </row>
    <row r="24" ht="28.5" customHeight="1" spans="1:6">
      <c r="A24" s="77"/>
      <c r="B24" s="76"/>
      <c r="C24" s="77" t="s">
        <v>31</v>
      </c>
      <c r="D24" s="134">
        <f t="shared" si="0"/>
        <v>0</v>
      </c>
      <c r="E24" s="76"/>
      <c r="F24" s="76"/>
    </row>
    <row r="25" ht="28.5" customHeight="1" spans="1:6">
      <c r="A25" s="77"/>
      <c r="B25" s="76"/>
      <c r="C25" s="77" t="s">
        <v>32</v>
      </c>
      <c r="D25" s="134">
        <f t="shared" si="0"/>
        <v>40.99</v>
      </c>
      <c r="E25" s="76">
        <v>40.99</v>
      </c>
      <c r="F25" s="76"/>
    </row>
    <row r="26" ht="28.5" customHeight="1" spans="1:6">
      <c r="A26" s="77"/>
      <c r="B26" s="76"/>
      <c r="C26" s="77" t="s">
        <v>33</v>
      </c>
      <c r="D26" s="134">
        <f t="shared" si="0"/>
        <v>0</v>
      </c>
      <c r="E26" s="76"/>
      <c r="F26" s="76"/>
    </row>
    <row r="27" ht="28.5" customHeight="1" spans="1:6">
      <c r="A27" s="77"/>
      <c r="B27" s="76"/>
      <c r="C27" s="77" t="s">
        <v>34</v>
      </c>
      <c r="D27" s="134">
        <f t="shared" si="0"/>
        <v>0</v>
      </c>
      <c r="E27" s="76"/>
      <c r="F27" s="76"/>
    </row>
    <row r="28" ht="28.5" customHeight="1" spans="1:6">
      <c r="A28" s="77"/>
      <c r="B28" s="76"/>
      <c r="C28" s="77" t="s">
        <v>35</v>
      </c>
      <c r="D28" s="134">
        <f t="shared" si="0"/>
        <v>448</v>
      </c>
      <c r="E28" s="76"/>
      <c r="F28" s="76">
        <v>448</v>
      </c>
    </row>
    <row r="29" ht="28.5" customHeight="1" spans="1:6">
      <c r="A29" s="65" t="s">
        <v>36</v>
      </c>
      <c r="B29" s="110">
        <f>SUM(B8:B28)</f>
        <v>2721.87</v>
      </c>
      <c r="C29" s="65" t="s">
        <v>37</v>
      </c>
      <c r="D29" s="137">
        <f t="shared" si="0"/>
        <v>2721.87</v>
      </c>
      <c r="E29" s="110">
        <f>SUM(E8:E28)</f>
        <v>2273.87</v>
      </c>
      <c r="F29" s="110">
        <f>SUM(F8:F28)</f>
        <v>448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showGridLines="0" showZeros="0" workbookViewId="0">
      <selection activeCell="A65" sqref="A7:A65"/>
    </sheetView>
  </sheetViews>
  <sheetFormatPr defaultColWidth="6.875" defaultRowHeight="11.25"/>
  <cols>
    <col min="1" max="1" width="12.625" style="62" customWidth="1"/>
    <col min="2" max="2" width="38.5" style="106" customWidth="1"/>
    <col min="3" max="3" width="11.25" style="62" customWidth="1"/>
    <col min="4" max="4" width="11.625" style="62" customWidth="1"/>
    <col min="5" max="5" width="10.875" style="62" customWidth="1"/>
    <col min="6" max="6" width="11" style="62" customWidth="1"/>
    <col min="7" max="7" width="11.125" style="62" customWidth="1"/>
    <col min="8" max="8" width="11" style="62" customWidth="1"/>
    <col min="9" max="9" width="10.625" style="62" customWidth="1"/>
    <col min="10" max="10" width="10.875" style="62" customWidth="1"/>
    <col min="11" max="11" width="12.5" style="62" customWidth="1"/>
    <col min="12" max="12" width="8.375" style="62"/>
    <col min="13" max="16384" width="6.875" style="62"/>
  </cols>
  <sheetData>
    <row r="1" ht="16.5" customHeight="1" spans="1:11">
      <c r="A1" s="44" t="s">
        <v>96</v>
      </c>
      <c r="B1" s="107"/>
      <c r="C1" s="45"/>
      <c r="D1" s="45"/>
      <c r="E1" s="45"/>
      <c r="F1" s="45"/>
      <c r="G1" s="45"/>
      <c r="H1" s="45"/>
      <c r="I1" s="74"/>
      <c r="J1" s="74"/>
      <c r="K1" s="74"/>
    </row>
    <row r="2" ht="16.5" customHeight="1" spans="1:11">
      <c r="A2" s="45"/>
      <c r="B2" s="107"/>
      <c r="C2" s="45"/>
      <c r="D2" s="45"/>
      <c r="E2" s="45"/>
      <c r="F2" s="45"/>
      <c r="G2" s="45"/>
      <c r="H2" s="45"/>
      <c r="I2" s="74"/>
      <c r="J2" s="74"/>
      <c r="K2" s="74"/>
    </row>
    <row r="3" ht="29.25" customHeight="1" spans="1:11">
      <c r="A3" s="63" t="s">
        <v>97</v>
      </c>
      <c r="B3" s="80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108"/>
      <c r="B4" s="108"/>
      <c r="C4" s="108"/>
      <c r="D4" s="108"/>
      <c r="E4" s="108"/>
      <c r="F4" s="108"/>
      <c r="G4" s="108"/>
      <c r="H4" s="108"/>
      <c r="I4" s="108"/>
      <c r="J4" s="75" t="s">
        <v>2</v>
      </c>
      <c r="K4" s="75"/>
    </row>
    <row r="5" ht="26.25" customHeight="1" spans="1:11">
      <c r="A5" s="65" t="s">
        <v>40</v>
      </c>
      <c r="B5" s="65"/>
      <c r="C5" s="65" t="s">
        <v>98</v>
      </c>
      <c r="D5" s="65"/>
      <c r="E5" s="65"/>
      <c r="F5" s="65" t="s">
        <v>99</v>
      </c>
      <c r="G5" s="65"/>
      <c r="H5" s="65"/>
      <c r="I5" s="65" t="s">
        <v>100</v>
      </c>
      <c r="J5" s="65"/>
      <c r="K5" s="65"/>
    </row>
    <row r="6" s="61" customFormat="1" ht="30.75" customHeight="1" spans="1:11">
      <c r="A6" s="65" t="s">
        <v>45</v>
      </c>
      <c r="B6" s="65" t="s">
        <v>46</v>
      </c>
      <c r="C6" s="65" t="s">
        <v>101</v>
      </c>
      <c r="D6" s="65" t="s">
        <v>90</v>
      </c>
      <c r="E6" s="65" t="s">
        <v>91</v>
      </c>
      <c r="F6" s="65" t="s">
        <v>101</v>
      </c>
      <c r="G6" s="65" t="s">
        <v>90</v>
      </c>
      <c r="H6" s="65" t="s">
        <v>91</v>
      </c>
      <c r="I6" s="65" t="s">
        <v>101</v>
      </c>
      <c r="J6" s="65" t="s">
        <v>90</v>
      </c>
      <c r="K6" s="65" t="s">
        <v>91</v>
      </c>
    </row>
    <row r="7" s="61" customFormat="1" ht="15" customHeight="1" spans="1:11">
      <c r="A7" s="109"/>
      <c r="B7" s="67" t="s">
        <v>47</v>
      </c>
      <c r="C7" s="85">
        <f>D7+E7</f>
        <v>10059.2315</v>
      </c>
      <c r="D7" s="110">
        <f>D8+D11+D49+D60+D63</f>
        <v>784.2798</v>
      </c>
      <c r="E7" s="110">
        <f>E8+E11+E49+E60+E63</f>
        <v>9274.9517</v>
      </c>
      <c r="F7" s="85">
        <f>G7+H7</f>
        <v>2273.87</v>
      </c>
      <c r="G7" s="110">
        <f>G8+G11+G49+G60+G63</f>
        <v>574.04</v>
      </c>
      <c r="H7" s="110">
        <f>H8+H11+H49+H60+H63</f>
        <v>1699.83</v>
      </c>
      <c r="I7" s="76">
        <f t="shared" ref="I7:I13" si="0">(F7-C7)/C7*100</f>
        <v>-77.3951916704571</v>
      </c>
      <c r="J7" s="76">
        <f>(G7-D7)/D7*100</f>
        <v>-26.8067340252803</v>
      </c>
      <c r="K7" s="76">
        <f t="shared" ref="K7:K13" si="1">(H7-E7)/E7*100</f>
        <v>-81.6728964744905</v>
      </c>
    </row>
    <row r="8" s="61" customFormat="1" ht="15" customHeight="1" spans="1:11">
      <c r="A8" s="109">
        <v>201</v>
      </c>
      <c r="B8" s="67" t="s">
        <v>48</v>
      </c>
      <c r="C8" s="111">
        <v>4.8</v>
      </c>
      <c r="D8" s="111"/>
      <c r="E8" s="111">
        <v>4.8</v>
      </c>
      <c r="F8" s="86">
        <f>G8+H8</f>
        <v>8</v>
      </c>
      <c r="G8" s="86"/>
      <c r="H8" s="76">
        <v>8</v>
      </c>
      <c r="I8" s="76">
        <f t="shared" si="0"/>
        <v>66.6666666666667</v>
      </c>
      <c r="J8" s="76"/>
      <c r="K8" s="76">
        <f t="shared" si="1"/>
        <v>66.6666666666667</v>
      </c>
    </row>
    <row r="9" s="61" customFormat="1" ht="15" customHeight="1" spans="1:11">
      <c r="A9" s="112">
        <v>20132</v>
      </c>
      <c r="B9" s="70" t="s">
        <v>49</v>
      </c>
      <c r="C9" s="113">
        <v>4.8</v>
      </c>
      <c r="D9" s="113"/>
      <c r="E9" s="113">
        <v>4.8</v>
      </c>
      <c r="F9" s="86">
        <f>G9+H9</f>
        <v>8</v>
      </c>
      <c r="G9" s="86"/>
      <c r="H9" s="76">
        <v>8</v>
      </c>
      <c r="I9" s="76">
        <f t="shared" si="0"/>
        <v>66.6666666666667</v>
      </c>
      <c r="J9" s="76"/>
      <c r="K9" s="76">
        <f t="shared" si="1"/>
        <v>66.6666666666667</v>
      </c>
    </row>
    <row r="10" s="61" customFormat="1" ht="15" customHeight="1" spans="1:11">
      <c r="A10" s="114">
        <v>2013299</v>
      </c>
      <c r="B10" s="70" t="s">
        <v>50</v>
      </c>
      <c r="C10" s="113">
        <v>4.8</v>
      </c>
      <c r="D10" s="113"/>
      <c r="E10" s="113">
        <v>4.8</v>
      </c>
      <c r="F10" s="86">
        <f>G10+H10</f>
        <v>8</v>
      </c>
      <c r="G10" s="86"/>
      <c r="H10" s="76">
        <v>8</v>
      </c>
      <c r="I10" s="76">
        <f t="shared" si="0"/>
        <v>66.6666666666667</v>
      </c>
      <c r="J10" s="76"/>
      <c r="K10" s="76">
        <f t="shared" si="1"/>
        <v>66.6666666666667</v>
      </c>
    </row>
    <row r="11" s="61" customFormat="1" ht="15" customHeight="1" spans="1:11">
      <c r="A11" s="115">
        <v>208</v>
      </c>
      <c r="B11" s="116" t="s">
        <v>51</v>
      </c>
      <c r="C11" s="85">
        <v>9266.1818</v>
      </c>
      <c r="D11" s="85">
        <f>D12+D15+D21+D24+D28+D34+D37+D40+D43+D45+D47</f>
        <v>638.55</v>
      </c>
      <c r="E11" s="85">
        <f>E12+E15+E21+E24+E28+E34+E37+E40+E43+E45+E47</f>
        <v>8627.6217</v>
      </c>
      <c r="F11" s="85">
        <f>F12+F15+F21+F24+F28+F34+F37+F40+F43+F45+F47</f>
        <v>2151.08</v>
      </c>
      <c r="G11" s="85">
        <f>G12+G15+G21+G24+G28+G34+G37+G40+G43+G45+G47</f>
        <v>509.25</v>
      </c>
      <c r="H11" s="85">
        <f>H12+H15+H21+H24+H28+H34+H37+H40+H43+H45+H47</f>
        <v>1641.83</v>
      </c>
      <c r="I11" s="76">
        <f t="shared" si="0"/>
        <v>-76.785691815371</v>
      </c>
      <c r="J11" s="76">
        <f>(G11-D11)/D11*100</f>
        <v>-20.2490016443505</v>
      </c>
      <c r="K11" s="76">
        <f t="shared" si="1"/>
        <v>-80.9700742905777</v>
      </c>
    </row>
    <row r="12" customFormat="1" ht="15" customHeight="1" spans="1:11">
      <c r="A12" s="114">
        <v>20802</v>
      </c>
      <c r="B12" s="77" t="s">
        <v>52</v>
      </c>
      <c r="C12" s="86">
        <v>559.0306</v>
      </c>
      <c r="D12" s="86">
        <v>386.04</v>
      </c>
      <c r="E12" s="86">
        <v>172.99</v>
      </c>
      <c r="F12" s="86">
        <f>G12+H12</f>
        <v>521.02</v>
      </c>
      <c r="G12" s="103">
        <v>310.51</v>
      </c>
      <c r="H12" s="103">
        <v>210.51</v>
      </c>
      <c r="I12" s="76">
        <f t="shared" si="0"/>
        <v>-6.79937735072106</v>
      </c>
      <c r="J12" s="76">
        <f>(G12-D12)/D12*100</f>
        <v>-19.5653300176148</v>
      </c>
      <c r="K12" s="76">
        <f t="shared" si="1"/>
        <v>21.6891149777444</v>
      </c>
    </row>
    <row r="13" ht="15" customHeight="1" spans="1:11">
      <c r="A13" s="114">
        <v>2080201</v>
      </c>
      <c r="B13" s="70" t="s">
        <v>53</v>
      </c>
      <c r="C13" s="113">
        <v>100.9043</v>
      </c>
      <c r="D13" s="113">
        <v>99.6543</v>
      </c>
      <c r="E13" s="113">
        <v>1.25</v>
      </c>
      <c r="F13" s="86">
        <f>G13+H13</f>
        <v>72.03</v>
      </c>
      <c r="G13" s="103">
        <v>70.53</v>
      </c>
      <c r="H13" s="103">
        <v>1.5</v>
      </c>
      <c r="I13" s="76">
        <f t="shared" si="0"/>
        <v>-28.6155297643411</v>
      </c>
      <c r="J13" s="76">
        <f>(G13-D13)/D13*100</f>
        <v>-29.2253319726294</v>
      </c>
      <c r="K13" s="76">
        <f t="shared" si="1"/>
        <v>20</v>
      </c>
    </row>
    <row r="14" ht="15" customHeight="1" spans="1:11">
      <c r="A14" s="114">
        <v>2080299</v>
      </c>
      <c r="B14" s="70" t="s">
        <v>54</v>
      </c>
      <c r="C14" s="113">
        <v>458.1263</v>
      </c>
      <c r="D14" s="113">
        <v>286.3863</v>
      </c>
      <c r="E14" s="113">
        <v>171.74</v>
      </c>
      <c r="F14" s="86">
        <f t="shared" ref="F14:F37" si="2">G14+H14</f>
        <v>448.99</v>
      </c>
      <c r="G14" s="103">
        <v>239.98</v>
      </c>
      <c r="H14" s="103">
        <v>209.01</v>
      </c>
      <c r="I14" s="76">
        <f t="shared" ref="I14:I37" si="3">(F14-C14)/C14*100</f>
        <v>-1.99427537777246</v>
      </c>
      <c r="J14" s="76">
        <f>(G14-D14)/D14*100</f>
        <v>-16.2040921650233</v>
      </c>
      <c r="K14" s="76">
        <f t="shared" ref="K14:K37" si="4">(H14-E14)/E14*100</f>
        <v>21.7014091067893</v>
      </c>
    </row>
    <row r="15" ht="15" customHeight="1" spans="1:11">
      <c r="A15" s="114">
        <v>20805</v>
      </c>
      <c r="B15" s="70" t="s">
        <v>55</v>
      </c>
      <c r="C15" s="113">
        <v>111.0435</v>
      </c>
      <c r="D15" s="113">
        <v>111.04</v>
      </c>
      <c r="E15" s="113"/>
      <c r="F15" s="86">
        <f t="shared" si="2"/>
        <v>76.15</v>
      </c>
      <c r="G15" s="103">
        <v>76.15</v>
      </c>
      <c r="H15" s="117"/>
      <c r="I15" s="76">
        <f t="shared" si="3"/>
        <v>-31.4232710604403</v>
      </c>
      <c r="J15" s="76">
        <f>(G15-D15)/D15*100</f>
        <v>-31.4211095100865</v>
      </c>
      <c r="K15" s="76"/>
    </row>
    <row r="16" ht="15" customHeight="1" spans="1:11">
      <c r="A16" s="118">
        <v>2080501</v>
      </c>
      <c r="B16" s="119" t="s">
        <v>56</v>
      </c>
      <c r="C16" s="113"/>
      <c r="D16" s="113"/>
      <c r="E16" s="113"/>
      <c r="F16" s="86">
        <f t="shared" si="2"/>
        <v>14.09</v>
      </c>
      <c r="G16" s="103">
        <v>14.09</v>
      </c>
      <c r="H16" s="117"/>
      <c r="I16" s="76"/>
      <c r="J16" s="76"/>
      <c r="K16" s="76"/>
    </row>
    <row r="17" ht="15" customHeight="1" spans="1:11">
      <c r="A17" s="118">
        <v>2080502</v>
      </c>
      <c r="B17" s="119" t="s">
        <v>57</v>
      </c>
      <c r="C17" s="113"/>
      <c r="D17" s="113"/>
      <c r="E17" s="113"/>
      <c r="F17" s="86">
        <f t="shared" si="2"/>
        <v>2.24</v>
      </c>
      <c r="G17" s="103">
        <v>2.24</v>
      </c>
      <c r="H17" s="117"/>
      <c r="I17" s="76"/>
      <c r="J17" s="76"/>
      <c r="K17" s="76"/>
    </row>
    <row r="18" ht="15" customHeight="1" spans="1:11">
      <c r="A18" s="118">
        <v>2080504</v>
      </c>
      <c r="B18" s="114" t="s">
        <v>102</v>
      </c>
      <c r="C18" s="113">
        <v>17.9901</v>
      </c>
      <c r="D18" s="113">
        <v>17.9901</v>
      </c>
      <c r="E18" s="113"/>
      <c r="F18" s="86">
        <f t="shared" si="2"/>
        <v>0</v>
      </c>
      <c r="G18" s="117"/>
      <c r="H18" s="117"/>
      <c r="I18" s="76">
        <f t="shared" si="3"/>
        <v>-100</v>
      </c>
      <c r="J18" s="76">
        <f>(G18-D18)/D18*100</f>
        <v>-100</v>
      </c>
      <c r="K18" s="76"/>
    </row>
    <row r="19" ht="15" customHeight="1" spans="1:11">
      <c r="A19" s="118">
        <v>2080505</v>
      </c>
      <c r="B19" s="77" t="s">
        <v>58</v>
      </c>
      <c r="C19" s="117">
        <v>89.1746</v>
      </c>
      <c r="D19" s="117">
        <v>89.1746</v>
      </c>
      <c r="E19" s="117"/>
      <c r="F19" s="86">
        <f t="shared" si="2"/>
        <v>54.65</v>
      </c>
      <c r="G19" s="120">
        <v>54.65</v>
      </c>
      <c r="H19" s="117"/>
      <c r="I19" s="76">
        <f t="shared" si="3"/>
        <v>-38.7157329553483</v>
      </c>
      <c r="J19" s="76">
        <f>(G19-D19)/D19*100</f>
        <v>-38.7157329553483</v>
      </c>
      <c r="K19" s="76"/>
    </row>
    <row r="20" ht="15" customHeight="1" spans="1:11">
      <c r="A20" s="118">
        <v>2080506</v>
      </c>
      <c r="B20" s="77" t="s">
        <v>59</v>
      </c>
      <c r="C20" s="117">
        <v>3.8788</v>
      </c>
      <c r="D20" s="117">
        <v>3.8788</v>
      </c>
      <c r="E20" s="117"/>
      <c r="F20" s="86">
        <f t="shared" si="2"/>
        <v>5.17</v>
      </c>
      <c r="G20" s="120">
        <v>5.17</v>
      </c>
      <c r="H20" s="117"/>
      <c r="I20" s="76">
        <f t="shared" si="3"/>
        <v>33.2886459729813</v>
      </c>
      <c r="J20" s="76">
        <f>(G20-D20)/D20*100</f>
        <v>33.2886459729813</v>
      </c>
      <c r="K20" s="76"/>
    </row>
    <row r="21" ht="15" customHeight="1" spans="1:11">
      <c r="A21" s="118">
        <v>20808</v>
      </c>
      <c r="B21" s="77" t="s">
        <v>103</v>
      </c>
      <c r="C21" s="117">
        <v>2384.8785</v>
      </c>
      <c r="D21" s="117"/>
      <c r="E21" s="117">
        <v>2384.8785</v>
      </c>
      <c r="F21" s="86">
        <f t="shared" si="2"/>
        <v>0</v>
      </c>
      <c r="G21" s="117"/>
      <c r="H21" s="117"/>
      <c r="I21" s="76">
        <f t="shared" si="3"/>
        <v>-100</v>
      </c>
      <c r="J21" s="76"/>
      <c r="K21" s="76">
        <f t="shared" si="4"/>
        <v>-100</v>
      </c>
    </row>
    <row r="22" ht="15" customHeight="1" spans="1:11">
      <c r="A22" s="118">
        <v>2080805</v>
      </c>
      <c r="B22" s="77" t="s">
        <v>104</v>
      </c>
      <c r="C22" s="117">
        <v>1340.5293</v>
      </c>
      <c r="D22" s="117"/>
      <c r="E22" s="117">
        <v>1340.5293</v>
      </c>
      <c r="F22" s="86">
        <f t="shared" si="2"/>
        <v>0</v>
      </c>
      <c r="G22" s="117"/>
      <c r="H22" s="117"/>
      <c r="I22" s="76">
        <f t="shared" si="3"/>
        <v>-100</v>
      </c>
      <c r="J22" s="76"/>
      <c r="K22" s="76">
        <f t="shared" si="4"/>
        <v>-100</v>
      </c>
    </row>
    <row r="23" ht="15" customHeight="1" spans="1:11">
      <c r="A23" s="118">
        <v>2080899</v>
      </c>
      <c r="B23" s="77" t="s">
        <v>105</v>
      </c>
      <c r="C23" s="117">
        <v>1044.3492</v>
      </c>
      <c r="D23" s="117"/>
      <c r="E23" s="117">
        <v>1044.3492</v>
      </c>
      <c r="F23" s="86">
        <f t="shared" si="2"/>
        <v>0</v>
      </c>
      <c r="G23" s="117"/>
      <c r="H23" s="117"/>
      <c r="I23" s="76">
        <f t="shared" si="3"/>
        <v>-100</v>
      </c>
      <c r="J23" s="76"/>
      <c r="K23" s="76">
        <f t="shared" si="4"/>
        <v>-100</v>
      </c>
    </row>
    <row r="24" ht="15" customHeight="1" spans="1:11">
      <c r="A24" s="118">
        <v>20809</v>
      </c>
      <c r="B24" s="77" t="s">
        <v>106</v>
      </c>
      <c r="C24" s="117">
        <v>295.9</v>
      </c>
      <c r="D24" s="117"/>
      <c r="E24" s="117">
        <v>295.9</v>
      </c>
      <c r="F24" s="86">
        <f t="shared" si="2"/>
        <v>0</v>
      </c>
      <c r="G24" s="117"/>
      <c r="H24" s="117"/>
      <c r="I24" s="76">
        <f t="shared" si="3"/>
        <v>-100</v>
      </c>
      <c r="J24" s="76"/>
      <c r="K24" s="76">
        <f t="shared" si="4"/>
        <v>-100</v>
      </c>
    </row>
    <row r="25" ht="15" customHeight="1" spans="1:11">
      <c r="A25" s="118">
        <v>2080901</v>
      </c>
      <c r="B25" s="77" t="s">
        <v>107</v>
      </c>
      <c r="C25" s="117">
        <v>176.4</v>
      </c>
      <c r="D25" s="117"/>
      <c r="E25" s="117">
        <v>176.4</v>
      </c>
      <c r="F25" s="86">
        <f t="shared" si="2"/>
        <v>0</v>
      </c>
      <c r="G25" s="117"/>
      <c r="H25" s="117"/>
      <c r="I25" s="76">
        <f t="shared" si="3"/>
        <v>-100</v>
      </c>
      <c r="J25" s="76"/>
      <c r="K25" s="76">
        <f t="shared" si="4"/>
        <v>-100</v>
      </c>
    </row>
    <row r="26" ht="15" customHeight="1" spans="1:11">
      <c r="A26" s="118">
        <v>2080902</v>
      </c>
      <c r="B26" s="77" t="s">
        <v>108</v>
      </c>
      <c r="C26" s="117">
        <v>115.2</v>
      </c>
      <c r="D26" s="117"/>
      <c r="E26" s="117">
        <v>115.2</v>
      </c>
      <c r="F26" s="86">
        <f t="shared" si="2"/>
        <v>0</v>
      </c>
      <c r="G26" s="117"/>
      <c r="H26" s="117"/>
      <c r="I26" s="76">
        <f t="shared" si="3"/>
        <v>-100</v>
      </c>
      <c r="J26" s="76"/>
      <c r="K26" s="76">
        <f t="shared" si="4"/>
        <v>-100</v>
      </c>
    </row>
    <row r="27" ht="15" customHeight="1" spans="1:11">
      <c r="A27" s="118">
        <v>2080903</v>
      </c>
      <c r="B27" s="77" t="s">
        <v>109</v>
      </c>
      <c r="C27" s="117">
        <v>4.3</v>
      </c>
      <c r="D27" s="117"/>
      <c r="E27" s="117">
        <v>4.3</v>
      </c>
      <c r="F27" s="86">
        <f t="shared" si="2"/>
        <v>0</v>
      </c>
      <c r="G27" s="117"/>
      <c r="H27" s="117"/>
      <c r="I27" s="76">
        <f t="shared" si="3"/>
        <v>-100</v>
      </c>
      <c r="J27" s="76"/>
      <c r="K27" s="76">
        <f t="shared" si="4"/>
        <v>-100</v>
      </c>
    </row>
    <row r="28" ht="15" customHeight="1" spans="1:11">
      <c r="A28" s="118">
        <v>20810</v>
      </c>
      <c r="B28" s="77" t="s">
        <v>60</v>
      </c>
      <c r="C28" s="117">
        <v>624.5431</v>
      </c>
      <c r="D28" s="117">
        <v>140.32</v>
      </c>
      <c r="E28" s="117">
        <v>484.22</v>
      </c>
      <c r="F28" s="86">
        <f t="shared" si="2"/>
        <v>477.88</v>
      </c>
      <c r="G28" s="120">
        <v>122.59</v>
      </c>
      <c r="H28" s="120">
        <v>355.29</v>
      </c>
      <c r="I28" s="76">
        <f t="shared" si="3"/>
        <v>-23.4832632047332</v>
      </c>
      <c r="J28" s="76">
        <f>(G28-D28)/D28*100</f>
        <v>-12.6354047890536</v>
      </c>
      <c r="K28" s="76">
        <f t="shared" si="4"/>
        <v>-26.6263268762133</v>
      </c>
    </row>
    <row r="29" ht="15" customHeight="1" spans="1:11">
      <c r="A29" s="118">
        <v>2081001</v>
      </c>
      <c r="B29" s="77" t="s">
        <v>110</v>
      </c>
      <c r="C29" s="117">
        <v>156.22</v>
      </c>
      <c r="D29" s="117"/>
      <c r="E29" s="117">
        <v>156.22</v>
      </c>
      <c r="F29" s="86">
        <f t="shared" si="2"/>
        <v>0</v>
      </c>
      <c r="G29" s="117"/>
      <c r="H29" s="117"/>
      <c r="I29" s="76">
        <f t="shared" si="3"/>
        <v>-100</v>
      </c>
      <c r="J29" s="76"/>
      <c r="K29" s="76">
        <f t="shared" si="4"/>
        <v>-100</v>
      </c>
    </row>
    <row r="30" ht="15" customHeight="1" spans="1:11">
      <c r="A30" s="118">
        <v>2081002</v>
      </c>
      <c r="B30" s="77" t="s">
        <v>61</v>
      </c>
      <c r="C30" s="117">
        <v>328</v>
      </c>
      <c r="D30" s="117"/>
      <c r="E30" s="117">
        <v>328</v>
      </c>
      <c r="F30" s="86">
        <f t="shared" si="2"/>
        <v>257.56</v>
      </c>
      <c r="G30" s="117"/>
      <c r="H30" s="120">
        <v>257.56</v>
      </c>
      <c r="I30" s="76">
        <f t="shared" si="3"/>
        <v>-21.4756097560976</v>
      </c>
      <c r="J30" s="76"/>
      <c r="K30" s="76">
        <f t="shared" si="4"/>
        <v>-21.4756097560976</v>
      </c>
    </row>
    <row r="31" ht="15" customHeight="1" spans="1:11">
      <c r="A31" s="118">
        <v>2081005</v>
      </c>
      <c r="B31" s="77" t="s">
        <v>62</v>
      </c>
      <c r="C31" s="117">
        <v>140.3231</v>
      </c>
      <c r="D31" s="117">
        <v>140.3231</v>
      </c>
      <c r="E31" s="117"/>
      <c r="F31" s="86">
        <f t="shared" si="2"/>
        <v>122.59</v>
      </c>
      <c r="G31" s="120">
        <v>122.59</v>
      </c>
      <c r="H31" s="117"/>
      <c r="I31" s="76">
        <f t="shared" si="3"/>
        <v>-12.6373348365308</v>
      </c>
      <c r="J31" s="76">
        <f>(G31-D31)/D31*100</f>
        <v>-12.6373348365308</v>
      </c>
      <c r="K31" s="76"/>
    </row>
    <row r="32" ht="15" customHeight="1" spans="1:11">
      <c r="A32" s="118">
        <v>2081006</v>
      </c>
      <c r="B32" s="119" t="s">
        <v>63</v>
      </c>
      <c r="C32" s="117"/>
      <c r="D32" s="117"/>
      <c r="E32" s="117"/>
      <c r="F32" s="86">
        <f t="shared" si="2"/>
        <v>84</v>
      </c>
      <c r="G32" s="117"/>
      <c r="H32" s="120">
        <v>84</v>
      </c>
      <c r="I32" s="76"/>
      <c r="J32" s="76"/>
      <c r="K32" s="76"/>
    </row>
    <row r="33" ht="15" customHeight="1" spans="1:11">
      <c r="A33" s="118">
        <v>2081099</v>
      </c>
      <c r="B33" s="77" t="s">
        <v>64</v>
      </c>
      <c r="C33" s="117"/>
      <c r="D33" s="117"/>
      <c r="E33" s="117"/>
      <c r="F33" s="86">
        <f t="shared" si="2"/>
        <v>13.73</v>
      </c>
      <c r="G33" s="117"/>
      <c r="H33" s="120">
        <v>13.73</v>
      </c>
      <c r="I33" s="76"/>
      <c r="J33" s="76"/>
      <c r="K33" s="76"/>
    </row>
    <row r="34" ht="15" customHeight="1" spans="1:11">
      <c r="A34" s="118">
        <v>20819</v>
      </c>
      <c r="B34" s="77" t="s">
        <v>65</v>
      </c>
      <c r="C34" s="117">
        <v>2300</v>
      </c>
      <c r="D34" s="117"/>
      <c r="E34" s="117">
        <v>2300</v>
      </c>
      <c r="F34" s="86">
        <f t="shared" si="2"/>
        <v>200</v>
      </c>
      <c r="G34" s="117"/>
      <c r="H34" s="120">
        <v>200</v>
      </c>
      <c r="I34" s="76">
        <f t="shared" si="3"/>
        <v>-91.304347826087</v>
      </c>
      <c r="J34" s="76"/>
      <c r="K34" s="76">
        <f t="shared" si="4"/>
        <v>-91.304347826087</v>
      </c>
    </row>
    <row r="35" ht="15" customHeight="1" spans="1:11">
      <c r="A35" s="118">
        <v>2081901</v>
      </c>
      <c r="B35" s="77" t="s">
        <v>66</v>
      </c>
      <c r="C35" s="117">
        <v>1000</v>
      </c>
      <c r="D35" s="117"/>
      <c r="E35" s="117">
        <v>1000</v>
      </c>
      <c r="F35" s="86">
        <f t="shared" si="2"/>
        <v>100</v>
      </c>
      <c r="G35" s="117"/>
      <c r="H35" s="120">
        <v>100</v>
      </c>
      <c r="I35" s="76">
        <f t="shared" si="3"/>
        <v>-90</v>
      </c>
      <c r="J35" s="76"/>
      <c r="K35" s="76">
        <f t="shared" si="4"/>
        <v>-90</v>
      </c>
    </row>
    <row r="36" ht="15" customHeight="1" spans="1:11">
      <c r="A36" s="118">
        <v>2081902</v>
      </c>
      <c r="B36" s="77" t="s">
        <v>67</v>
      </c>
      <c r="C36" s="117">
        <v>1300</v>
      </c>
      <c r="D36" s="117"/>
      <c r="E36" s="117">
        <v>1300</v>
      </c>
      <c r="F36" s="86">
        <f t="shared" si="2"/>
        <v>100</v>
      </c>
      <c r="G36" s="117"/>
      <c r="H36" s="120">
        <v>100</v>
      </c>
      <c r="I36" s="76">
        <f t="shared" si="3"/>
        <v>-92.3076923076923</v>
      </c>
      <c r="J36" s="76"/>
      <c r="K36" s="76">
        <f t="shared" si="4"/>
        <v>-92.3076923076923</v>
      </c>
    </row>
    <row r="37" ht="15" customHeight="1" spans="1:11">
      <c r="A37" s="118">
        <v>20820</v>
      </c>
      <c r="B37" s="77" t="s">
        <v>111</v>
      </c>
      <c r="C37" s="117">
        <v>586</v>
      </c>
      <c r="D37" s="117"/>
      <c r="E37" s="117">
        <v>586</v>
      </c>
      <c r="F37" s="86">
        <f t="shared" si="2"/>
        <v>0</v>
      </c>
      <c r="G37" s="117"/>
      <c r="H37" s="117"/>
      <c r="I37" s="76">
        <f t="shared" si="3"/>
        <v>-100</v>
      </c>
      <c r="J37" s="76"/>
      <c r="K37" s="76">
        <f t="shared" si="4"/>
        <v>-100</v>
      </c>
    </row>
    <row r="38" ht="15" customHeight="1" spans="1:11">
      <c r="A38" s="118">
        <v>2082001</v>
      </c>
      <c r="B38" s="77" t="s">
        <v>112</v>
      </c>
      <c r="C38" s="117">
        <v>581</v>
      </c>
      <c r="D38" s="117"/>
      <c r="E38" s="117">
        <v>581</v>
      </c>
      <c r="F38" s="86">
        <f t="shared" ref="F38:F65" si="5">G38+H38</f>
        <v>0</v>
      </c>
      <c r="G38" s="117"/>
      <c r="H38" s="117"/>
      <c r="I38" s="76">
        <f t="shared" ref="I38:I65" si="6">(F38-C38)/C38*100</f>
        <v>-100</v>
      </c>
      <c r="J38" s="76"/>
      <c r="K38" s="76">
        <f t="shared" ref="K38:K65" si="7">(H38-E38)/E38*100</f>
        <v>-100</v>
      </c>
    </row>
    <row r="39" ht="15" customHeight="1" spans="1:11">
      <c r="A39" s="118">
        <v>2082002</v>
      </c>
      <c r="B39" s="77" t="s">
        <v>113</v>
      </c>
      <c r="C39" s="117">
        <v>5</v>
      </c>
      <c r="D39" s="117"/>
      <c r="E39" s="117">
        <v>5</v>
      </c>
      <c r="F39" s="86">
        <f t="shared" si="5"/>
        <v>0</v>
      </c>
      <c r="G39" s="117"/>
      <c r="H39" s="117"/>
      <c r="I39" s="76">
        <f t="shared" si="6"/>
        <v>-100</v>
      </c>
      <c r="J39" s="76"/>
      <c r="K39" s="76">
        <f t="shared" si="7"/>
        <v>-100</v>
      </c>
    </row>
    <row r="40" ht="15" customHeight="1" spans="1:11">
      <c r="A40" s="118">
        <v>20821</v>
      </c>
      <c r="B40" s="77" t="s">
        <v>68</v>
      </c>
      <c r="C40" s="117">
        <v>1717.9332</v>
      </c>
      <c r="D40" s="117"/>
      <c r="E40" s="117">
        <v>1717.9332</v>
      </c>
      <c r="F40" s="86">
        <f t="shared" si="5"/>
        <v>157</v>
      </c>
      <c r="G40" s="117"/>
      <c r="H40" s="120">
        <v>157</v>
      </c>
      <c r="I40" s="76">
        <f t="shared" si="6"/>
        <v>-90.8611114797712</v>
      </c>
      <c r="J40" s="76"/>
      <c r="K40" s="76">
        <f t="shared" si="7"/>
        <v>-90.8611114797712</v>
      </c>
    </row>
    <row r="41" ht="15" customHeight="1" spans="1:11">
      <c r="A41" s="118">
        <v>2082101</v>
      </c>
      <c r="B41" s="77" t="s">
        <v>114</v>
      </c>
      <c r="C41" s="117">
        <v>443.31</v>
      </c>
      <c r="D41" s="117"/>
      <c r="E41" s="117">
        <v>443.31</v>
      </c>
      <c r="F41" s="86">
        <f t="shared" si="5"/>
        <v>0</v>
      </c>
      <c r="G41" s="117"/>
      <c r="H41" s="79"/>
      <c r="I41" s="76">
        <f t="shared" si="6"/>
        <v>-100</v>
      </c>
      <c r="J41" s="76"/>
      <c r="K41" s="76">
        <f t="shared" si="7"/>
        <v>-100</v>
      </c>
    </row>
    <row r="42" ht="15" customHeight="1" spans="1:11">
      <c r="A42" s="118">
        <v>2082102</v>
      </c>
      <c r="B42" s="77" t="s">
        <v>69</v>
      </c>
      <c r="C42" s="117">
        <v>1274.6232</v>
      </c>
      <c r="D42" s="117"/>
      <c r="E42" s="117">
        <v>1274.6232</v>
      </c>
      <c r="F42" s="86">
        <f t="shared" si="5"/>
        <v>157</v>
      </c>
      <c r="G42" s="117"/>
      <c r="H42" s="120">
        <v>157</v>
      </c>
      <c r="I42" s="76">
        <f t="shared" si="6"/>
        <v>-87.6826343659836</v>
      </c>
      <c r="J42" s="76"/>
      <c r="K42" s="76">
        <f t="shared" si="7"/>
        <v>-87.6826343659836</v>
      </c>
    </row>
    <row r="43" ht="15" customHeight="1" spans="1:11">
      <c r="A43" s="118">
        <v>20825</v>
      </c>
      <c r="B43" s="77" t="s">
        <v>70</v>
      </c>
      <c r="C43" s="117">
        <v>682.2329</v>
      </c>
      <c r="D43" s="117">
        <v>1.15</v>
      </c>
      <c r="E43" s="117">
        <v>681.08</v>
      </c>
      <c r="F43" s="86">
        <f t="shared" si="5"/>
        <v>689.03</v>
      </c>
      <c r="G43" s="117"/>
      <c r="H43" s="120">
        <v>689.03</v>
      </c>
      <c r="I43" s="76">
        <f t="shared" si="6"/>
        <v>0.996301995989933</v>
      </c>
      <c r="J43" s="76">
        <f>(G43-D43)/D43*100</f>
        <v>-100</v>
      </c>
      <c r="K43" s="76">
        <f t="shared" si="7"/>
        <v>1.16726375756151</v>
      </c>
    </row>
    <row r="44" ht="15" customHeight="1" spans="1:11">
      <c r="A44" s="118">
        <v>2082502</v>
      </c>
      <c r="B44" s="77" t="s">
        <v>71</v>
      </c>
      <c r="C44" s="117">
        <v>682.2329</v>
      </c>
      <c r="D44" s="117">
        <v>1.152</v>
      </c>
      <c r="E44" s="117">
        <v>681.08</v>
      </c>
      <c r="F44" s="86">
        <f t="shared" si="5"/>
        <v>689.03</v>
      </c>
      <c r="G44" s="117"/>
      <c r="H44" s="120">
        <v>689.03</v>
      </c>
      <c r="I44" s="76">
        <f t="shared" si="6"/>
        <v>0.996301995989933</v>
      </c>
      <c r="J44" s="76">
        <f>(G44-D44)/D44*100</f>
        <v>-100</v>
      </c>
      <c r="K44" s="76">
        <f t="shared" si="7"/>
        <v>1.16726375756151</v>
      </c>
    </row>
    <row r="45" ht="15" customHeight="1" spans="1:11">
      <c r="A45" s="118">
        <v>20899</v>
      </c>
      <c r="B45" s="121" t="s">
        <v>72</v>
      </c>
      <c r="C45" s="117"/>
      <c r="D45" s="117"/>
      <c r="E45" s="117"/>
      <c r="F45" s="86">
        <f t="shared" si="5"/>
        <v>30</v>
      </c>
      <c r="G45" s="117"/>
      <c r="H45" s="120">
        <v>30</v>
      </c>
      <c r="I45" s="76"/>
      <c r="J45" s="76"/>
      <c r="K45" s="76"/>
    </row>
    <row r="46" ht="15" customHeight="1" spans="1:11">
      <c r="A46" s="118">
        <v>2089901</v>
      </c>
      <c r="B46" s="121" t="s">
        <v>73</v>
      </c>
      <c r="C46" s="117"/>
      <c r="D46" s="117"/>
      <c r="E46" s="117"/>
      <c r="F46" s="86">
        <f t="shared" si="5"/>
        <v>30</v>
      </c>
      <c r="G46" s="117"/>
      <c r="H46" s="120">
        <v>30</v>
      </c>
      <c r="I46" s="76"/>
      <c r="J46" s="76"/>
      <c r="K46" s="76"/>
    </row>
    <row r="47" ht="15" customHeight="1" spans="1:11">
      <c r="A47" s="118">
        <v>20828</v>
      </c>
      <c r="B47" s="77" t="s">
        <v>115</v>
      </c>
      <c r="C47" s="117">
        <v>4.62</v>
      </c>
      <c r="D47" s="117"/>
      <c r="E47" s="117">
        <v>4.62</v>
      </c>
      <c r="F47" s="86">
        <f t="shared" si="5"/>
        <v>0</v>
      </c>
      <c r="G47" s="117"/>
      <c r="H47" s="117"/>
      <c r="I47" s="76">
        <f t="shared" si="6"/>
        <v>-100</v>
      </c>
      <c r="J47" s="76"/>
      <c r="K47" s="76">
        <f t="shared" si="7"/>
        <v>-100</v>
      </c>
    </row>
    <row r="48" ht="15" customHeight="1" spans="1:11">
      <c r="A48" s="118">
        <v>2082804</v>
      </c>
      <c r="B48" s="77" t="s">
        <v>116</v>
      </c>
      <c r="C48" s="117">
        <v>4.62</v>
      </c>
      <c r="D48" s="117"/>
      <c r="E48" s="117">
        <v>4.62</v>
      </c>
      <c r="F48" s="86">
        <f t="shared" si="5"/>
        <v>0</v>
      </c>
      <c r="G48" s="117"/>
      <c r="H48" s="117"/>
      <c r="I48" s="76">
        <f t="shared" si="6"/>
        <v>-100</v>
      </c>
      <c r="J48" s="76"/>
      <c r="K48" s="76">
        <f t="shared" si="7"/>
        <v>-100</v>
      </c>
    </row>
    <row r="49" ht="15" customHeight="1" spans="1:11">
      <c r="A49" s="122">
        <v>210</v>
      </c>
      <c r="B49" s="123" t="s">
        <v>74</v>
      </c>
      <c r="C49" s="124">
        <v>712.5859</v>
      </c>
      <c r="D49" s="124">
        <v>110.06</v>
      </c>
      <c r="E49" s="124">
        <v>602.53</v>
      </c>
      <c r="F49" s="85">
        <f t="shared" si="5"/>
        <v>23.8</v>
      </c>
      <c r="G49" s="125">
        <v>23.8</v>
      </c>
      <c r="H49" s="117"/>
      <c r="I49" s="76">
        <f t="shared" si="6"/>
        <v>-96.6600517916507</v>
      </c>
      <c r="J49" s="76">
        <f>(G49-D49)/D49*100</f>
        <v>-78.375431582773</v>
      </c>
      <c r="K49" s="76">
        <f t="shared" si="7"/>
        <v>-100</v>
      </c>
    </row>
    <row r="50" ht="15" customHeight="1" spans="1:11">
      <c r="A50" s="118">
        <v>21011</v>
      </c>
      <c r="B50" s="77" t="s">
        <v>75</v>
      </c>
      <c r="C50" s="117">
        <v>30.1424</v>
      </c>
      <c r="D50" s="117">
        <v>30.14</v>
      </c>
      <c r="E50" s="117"/>
      <c r="F50" s="86">
        <f t="shared" si="5"/>
        <v>23.8</v>
      </c>
      <c r="G50" s="120">
        <v>23.8</v>
      </c>
      <c r="H50" s="117"/>
      <c r="I50" s="76">
        <f t="shared" si="6"/>
        <v>-21.0414565528956</v>
      </c>
      <c r="J50" s="76">
        <f>(G50-D50)/D50*100</f>
        <v>-21.0351692103517</v>
      </c>
      <c r="K50" s="76"/>
    </row>
    <row r="51" ht="15" customHeight="1" spans="1:11">
      <c r="A51" s="118">
        <v>2101101</v>
      </c>
      <c r="B51" s="77" t="s">
        <v>76</v>
      </c>
      <c r="C51" s="117">
        <v>6.7801</v>
      </c>
      <c r="D51" s="117">
        <v>6.7801</v>
      </c>
      <c r="E51" s="117"/>
      <c r="F51" s="86">
        <f t="shared" si="5"/>
        <v>3.46</v>
      </c>
      <c r="G51" s="120">
        <v>3.46</v>
      </c>
      <c r="H51" s="117"/>
      <c r="I51" s="76">
        <f t="shared" si="6"/>
        <v>-48.9683043022964</v>
      </c>
      <c r="J51" s="76">
        <f>(G51-D51)/D51*100</f>
        <v>-48.9683043022964</v>
      </c>
      <c r="K51" s="76"/>
    </row>
    <row r="52" ht="15" customHeight="1" spans="1:11">
      <c r="A52" s="118">
        <v>2101102</v>
      </c>
      <c r="B52" s="77" t="s">
        <v>77</v>
      </c>
      <c r="C52" s="117">
        <v>19.9723</v>
      </c>
      <c r="D52" s="117">
        <v>19.9723</v>
      </c>
      <c r="E52" s="117"/>
      <c r="F52" s="86">
        <f t="shared" si="5"/>
        <v>18.74</v>
      </c>
      <c r="G52" s="120">
        <v>18.74</v>
      </c>
      <c r="H52" s="117"/>
      <c r="I52" s="76">
        <f t="shared" si="6"/>
        <v>-6.17004551303557</v>
      </c>
      <c r="J52" s="76">
        <f>(G52-D52)/D52*100</f>
        <v>-6.17004551303557</v>
      </c>
      <c r="K52" s="76"/>
    </row>
    <row r="53" ht="15" customHeight="1" spans="1:11">
      <c r="A53" s="118">
        <v>2101103</v>
      </c>
      <c r="B53" s="77" t="s">
        <v>78</v>
      </c>
      <c r="C53" s="117">
        <v>3.39</v>
      </c>
      <c r="D53" s="117">
        <v>3.39</v>
      </c>
      <c r="E53" s="117"/>
      <c r="F53" s="86">
        <f t="shared" si="5"/>
        <v>1.6</v>
      </c>
      <c r="G53" s="120">
        <v>1.6</v>
      </c>
      <c r="H53" s="117"/>
      <c r="I53" s="76">
        <f t="shared" si="6"/>
        <v>-52.8023598820059</v>
      </c>
      <c r="J53" s="76">
        <f>(G53-D53)/D53*100</f>
        <v>-52.8023598820059</v>
      </c>
      <c r="K53" s="76"/>
    </row>
    <row r="54" ht="15" customHeight="1" spans="1:11">
      <c r="A54" s="118">
        <v>21013</v>
      </c>
      <c r="B54" s="77" t="s">
        <v>117</v>
      </c>
      <c r="C54" s="117">
        <v>515</v>
      </c>
      <c r="D54" s="117"/>
      <c r="E54" s="117">
        <v>515</v>
      </c>
      <c r="F54" s="86">
        <f t="shared" si="5"/>
        <v>0</v>
      </c>
      <c r="G54" s="117"/>
      <c r="H54" s="117"/>
      <c r="I54" s="76">
        <f t="shared" si="6"/>
        <v>-100</v>
      </c>
      <c r="J54" s="76"/>
      <c r="K54" s="76">
        <f t="shared" si="7"/>
        <v>-100</v>
      </c>
    </row>
    <row r="55" ht="15" customHeight="1" spans="1:11">
      <c r="A55" s="118">
        <v>2101301</v>
      </c>
      <c r="B55" s="77" t="s">
        <v>118</v>
      </c>
      <c r="C55" s="117">
        <v>515</v>
      </c>
      <c r="D55" s="117"/>
      <c r="E55" s="117">
        <v>515</v>
      </c>
      <c r="F55" s="86">
        <f t="shared" si="5"/>
        <v>0</v>
      </c>
      <c r="G55" s="117"/>
      <c r="H55" s="117"/>
      <c r="I55" s="76">
        <f t="shared" si="6"/>
        <v>-100</v>
      </c>
      <c r="J55" s="76"/>
      <c r="K55" s="76">
        <f t="shared" si="7"/>
        <v>-100</v>
      </c>
    </row>
    <row r="56" ht="15" customHeight="1" spans="1:11">
      <c r="A56" s="118">
        <v>21014</v>
      </c>
      <c r="B56" s="77" t="s">
        <v>119</v>
      </c>
      <c r="C56" s="117">
        <v>85</v>
      </c>
      <c r="D56" s="117"/>
      <c r="E56" s="117">
        <v>85</v>
      </c>
      <c r="F56" s="86">
        <f t="shared" si="5"/>
        <v>0</v>
      </c>
      <c r="G56" s="117"/>
      <c r="H56" s="117"/>
      <c r="I56" s="76">
        <f t="shared" si="6"/>
        <v>-100</v>
      </c>
      <c r="J56" s="76"/>
      <c r="K56" s="76">
        <f t="shared" si="7"/>
        <v>-100</v>
      </c>
    </row>
    <row r="57" ht="15" customHeight="1" spans="1:11">
      <c r="A57" s="118">
        <v>2101401</v>
      </c>
      <c r="B57" s="77" t="s">
        <v>120</v>
      </c>
      <c r="C57" s="117">
        <v>85</v>
      </c>
      <c r="D57" s="117"/>
      <c r="E57" s="117">
        <v>85</v>
      </c>
      <c r="F57" s="86">
        <f t="shared" si="5"/>
        <v>0</v>
      </c>
      <c r="G57" s="117"/>
      <c r="H57" s="117"/>
      <c r="I57" s="76">
        <f t="shared" si="6"/>
        <v>-100</v>
      </c>
      <c r="J57" s="76"/>
      <c r="K57" s="76">
        <f t="shared" si="7"/>
        <v>-100</v>
      </c>
    </row>
    <row r="58" ht="15" customHeight="1" spans="1:11">
      <c r="A58" s="118">
        <v>21016</v>
      </c>
      <c r="B58" s="77" t="s">
        <v>121</v>
      </c>
      <c r="C58" s="117">
        <v>82.4435</v>
      </c>
      <c r="D58" s="117">
        <v>79.92</v>
      </c>
      <c r="E58" s="117">
        <v>2.52</v>
      </c>
      <c r="F58" s="86">
        <f t="shared" si="5"/>
        <v>0</v>
      </c>
      <c r="G58" s="117"/>
      <c r="H58" s="117"/>
      <c r="I58" s="76">
        <f t="shared" si="6"/>
        <v>-100</v>
      </c>
      <c r="J58" s="76">
        <f>(G58-D58)/D58*100</f>
        <v>-100</v>
      </c>
      <c r="K58" s="76">
        <f t="shared" si="7"/>
        <v>-100</v>
      </c>
    </row>
    <row r="59" ht="15" customHeight="1" spans="1:11">
      <c r="A59" s="118">
        <v>2101601</v>
      </c>
      <c r="B59" s="77" t="s">
        <v>122</v>
      </c>
      <c r="C59" s="117">
        <v>82.4435</v>
      </c>
      <c r="D59" s="117">
        <v>79.9235</v>
      </c>
      <c r="E59" s="117">
        <v>2.52</v>
      </c>
      <c r="F59" s="86">
        <f t="shared" si="5"/>
        <v>0</v>
      </c>
      <c r="G59" s="117"/>
      <c r="H59" s="117"/>
      <c r="I59" s="76">
        <f t="shared" si="6"/>
        <v>-100</v>
      </c>
      <c r="J59" s="76">
        <f>(G59-D59)/D59*100</f>
        <v>-100</v>
      </c>
      <c r="K59" s="76">
        <f t="shared" si="7"/>
        <v>-100</v>
      </c>
    </row>
    <row r="60" ht="15" customHeight="1" spans="1:11">
      <c r="A60" s="122">
        <v>212</v>
      </c>
      <c r="B60" s="123" t="s">
        <v>79</v>
      </c>
      <c r="C60" s="124">
        <v>40</v>
      </c>
      <c r="D60" s="124"/>
      <c r="E60" s="124">
        <v>40</v>
      </c>
      <c r="F60" s="85">
        <f t="shared" si="5"/>
        <v>50</v>
      </c>
      <c r="G60" s="124"/>
      <c r="H60" s="125">
        <v>50</v>
      </c>
      <c r="I60" s="76">
        <f t="shared" si="6"/>
        <v>25</v>
      </c>
      <c r="J60" s="76"/>
      <c r="K60" s="76">
        <f t="shared" si="7"/>
        <v>25</v>
      </c>
    </row>
    <row r="61" ht="15" customHeight="1" spans="1:11">
      <c r="A61" s="118">
        <v>21201</v>
      </c>
      <c r="B61" s="77" t="s">
        <v>80</v>
      </c>
      <c r="C61" s="117">
        <v>40</v>
      </c>
      <c r="D61" s="117"/>
      <c r="E61" s="117">
        <v>40</v>
      </c>
      <c r="F61" s="86">
        <f t="shared" si="5"/>
        <v>50</v>
      </c>
      <c r="G61" s="117"/>
      <c r="H61" s="120">
        <v>50</v>
      </c>
      <c r="I61" s="76">
        <f t="shared" si="6"/>
        <v>25</v>
      </c>
      <c r="J61" s="76"/>
      <c r="K61" s="76">
        <f t="shared" si="7"/>
        <v>25</v>
      </c>
    </row>
    <row r="62" ht="15" customHeight="1" spans="1:11">
      <c r="A62" s="118">
        <v>2120199</v>
      </c>
      <c r="B62" s="77" t="s">
        <v>81</v>
      </c>
      <c r="C62" s="117">
        <v>40</v>
      </c>
      <c r="D62" s="117"/>
      <c r="E62" s="117">
        <v>40</v>
      </c>
      <c r="F62" s="86">
        <f t="shared" si="5"/>
        <v>50</v>
      </c>
      <c r="G62" s="117"/>
      <c r="H62" s="120">
        <v>50</v>
      </c>
      <c r="I62" s="76">
        <f t="shared" si="6"/>
        <v>25</v>
      </c>
      <c r="J62" s="76"/>
      <c r="K62" s="76">
        <f t="shared" si="7"/>
        <v>25</v>
      </c>
    </row>
    <row r="63" ht="15" customHeight="1" spans="1:11">
      <c r="A63" s="122">
        <v>221</v>
      </c>
      <c r="B63" s="123" t="s">
        <v>82</v>
      </c>
      <c r="C63" s="124">
        <v>35.6698</v>
      </c>
      <c r="D63" s="124">
        <v>35.6698</v>
      </c>
      <c r="E63" s="124"/>
      <c r="F63" s="85">
        <f t="shared" si="5"/>
        <v>40.99</v>
      </c>
      <c r="G63" s="125">
        <v>40.99</v>
      </c>
      <c r="H63" s="117"/>
      <c r="I63" s="76">
        <f t="shared" si="6"/>
        <v>14.9151382962618</v>
      </c>
      <c r="J63" s="76">
        <f>(G63-D63)/D63*100</f>
        <v>14.9151382962618</v>
      </c>
      <c r="K63" s="76"/>
    </row>
    <row r="64" ht="15" customHeight="1" spans="1:11">
      <c r="A64" s="118">
        <v>22102</v>
      </c>
      <c r="B64" s="77" t="s">
        <v>83</v>
      </c>
      <c r="C64" s="117">
        <v>35.6698</v>
      </c>
      <c r="D64" s="117">
        <v>35.6698</v>
      </c>
      <c r="E64" s="117"/>
      <c r="F64" s="86">
        <f t="shared" si="5"/>
        <v>40.99</v>
      </c>
      <c r="G64" s="120">
        <v>40.99</v>
      </c>
      <c r="H64" s="117"/>
      <c r="I64" s="76">
        <f t="shared" si="6"/>
        <v>14.9151382962618</v>
      </c>
      <c r="J64" s="76">
        <f>(G64-D64)/D64*100</f>
        <v>14.9151382962618</v>
      </c>
      <c r="K64" s="76"/>
    </row>
    <row r="65" ht="15" customHeight="1" spans="1:11">
      <c r="A65" s="118">
        <v>2210201</v>
      </c>
      <c r="B65" s="77" t="s">
        <v>84</v>
      </c>
      <c r="C65" s="117">
        <v>35.6698</v>
      </c>
      <c r="D65" s="117">
        <v>35.6698</v>
      </c>
      <c r="E65" s="117"/>
      <c r="F65" s="86">
        <f t="shared" si="5"/>
        <v>40.99</v>
      </c>
      <c r="G65" s="120">
        <v>40.99</v>
      </c>
      <c r="H65" s="117"/>
      <c r="I65" s="76">
        <f t="shared" si="6"/>
        <v>14.9151382962618</v>
      </c>
      <c r="J65" s="76">
        <f>(G65-D65)/D65*100</f>
        <v>14.9151382962618</v>
      </c>
      <c r="K65" s="76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C7" sqref="C7"/>
    </sheetView>
  </sheetViews>
  <sheetFormatPr defaultColWidth="9" defaultRowHeight="14.25" outlineLevelCol="4"/>
  <cols>
    <col min="1" max="1" width="33.25" customWidth="1"/>
    <col min="2" max="2" width="18.125" style="93" customWidth="1"/>
    <col min="3" max="3" width="20.625" customWidth="1"/>
  </cols>
  <sheetData>
    <row r="1" ht="19.5" customHeight="1" spans="1:3">
      <c r="A1" s="94" t="s">
        <v>123</v>
      </c>
      <c r="B1" s="95"/>
      <c r="C1" s="96"/>
    </row>
    <row r="2" ht="44.25" customHeight="1" spans="1:5">
      <c r="A2" s="97" t="s">
        <v>124</v>
      </c>
      <c r="B2" s="98"/>
      <c r="C2" s="97"/>
      <c r="D2" s="99"/>
      <c r="E2" s="99"/>
    </row>
    <row r="3" ht="20.25" customHeight="1" spans="3:3">
      <c r="C3" s="100" t="s">
        <v>2</v>
      </c>
    </row>
    <row r="4" ht="22.5" customHeight="1" spans="1:3">
      <c r="A4" s="101" t="s">
        <v>125</v>
      </c>
      <c r="B4" s="65" t="s">
        <v>6</v>
      </c>
      <c r="C4" s="101" t="s">
        <v>126</v>
      </c>
    </row>
    <row r="5" ht="22.5" customHeight="1" spans="1:3">
      <c r="A5" s="102" t="s">
        <v>127</v>
      </c>
      <c r="B5" s="78">
        <f>SUM(B6:B16)</f>
        <v>515.45</v>
      </c>
      <c r="C5" s="103"/>
    </row>
    <row r="6" ht="22.5" customHeight="1" spans="1:3">
      <c r="A6" s="102" t="s">
        <v>128</v>
      </c>
      <c r="B6" s="103">
        <v>198.05</v>
      </c>
      <c r="C6" s="103"/>
    </row>
    <row r="7" ht="22.5" customHeight="1" spans="1:3">
      <c r="A7" s="102" t="s">
        <v>129</v>
      </c>
      <c r="B7" s="103">
        <v>44.63</v>
      </c>
      <c r="C7" s="103"/>
    </row>
    <row r="8" ht="22.5" customHeight="1" spans="1:3">
      <c r="A8" s="102" t="s">
        <v>130</v>
      </c>
      <c r="B8" s="103">
        <v>16.5</v>
      </c>
      <c r="C8" s="103"/>
    </row>
    <row r="9" ht="22.5" customHeight="1" spans="1:3">
      <c r="A9" s="102" t="s">
        <v>131</v>
      </c>
      <c r="B9" s="103">
        <v>103.72</v>
      </c>
      <c r="C9" s="103"/>
    </row>
    <row r="10" ht="22.5" customHeight="1" spans="1:3">
      <c r="A10" s="102" t="s">
        <v>132</v>
      </c>
      <c r="B10" s="103">
        <v>54.66</v>
      </c>
      <c r="C10" s="103"/>
    </row>
    <row r="11" ht="22.5" customHeight="1" spans="1:3">
      <c r="A11" s="102" t="s">
        <v>133</v>
      </c>
      <c r="B11" s="103">
        <v>5.17</v>
      </c>
      <c r="C11" s="103"/>
    </row>
    <row r="12" ht="22.5" customHeight="1" spans="1:3">
      <c r="A12" s="102" t="s">
        <v>134</v>
      </c>
      <c r="B12" s="103">
        <v>22.2</v>
      </c>
      <c r="C12" s="103"/>
    </row>
    <row r="13" ht="22.5" customHeight="1" spans="1:3">
      <c r="A13" s="102" t="s">
        <v>135</v>
      </c>
      <c r="B13" s="103">
        <v>1.6</v>
      </c>
      <c r="C13" s="103"/>
    </row>
    <row r="14" ht="22.5" customHeight="1" spans="1:3">
      <c r="A14" s="102" t="s">
        <v>136</v>
      </c>
      <c r="B14" s="103">
        <v>0.29</v>
      </c>
      <c r="C14" s="103"/>
    </row>
    <row r="15" ht="22.5" customHeight="1" spans="1:3">
      <c r="A15" s="102" t="s">
        <v>84</v>
      </c>
      <c r="B15" s="103">
        <v>40.99</v>
      </c>
      <c r="C15" s="103"/>
    </row>
    <row r="16" ht="22.5" customHeight="1" spans="1:3">
      <c r="A16" s="102" t="s">
        <v>137</v>
      </c>
      <c r="B16" s="103">
        <v>27.64</v>
      </c>
      <c r="C16" s="103"/>
    </row>
    <row r="17" ht="22.5" customHeight="1" spans="1:3">
      <c r="A17" s="102" t="s">
        <v>138</v>
      </c>
      <c r="B17" s="78">
        <v>38.35</v>
      </c>
      <c r="C17" s="103"/>
    </row>
    <row r="18" ht="22.5" customHeight="1" spans="1:3">
      <c r="A18" s="102" t="s">
        <v>139</v>
      </c>
      <c r="B18" s="103">
        <v>7.05</v>
      </c>
      <c r="C18" s="103"/>
    </row>
    <row r="19" ht="22.5" customHeight="1" spans="1:3">
      <c r="A19" s="102" t="s">
        <v>140</v>
      </c>
      <c r="B19" s="103">
        <v>1.2</v>
      </c>
      <c r="C19" s="103"/>
    </row>
    <row r="20" ht="22.5" customHeight="1" spans="1:3">
      <c r="A20" s="102" t="s">
        <v>141</v>
      </c>
      <c r="B20" s="103"/>
      <c r="C20" s="103"/>
    </row>
    <row r="21" ht="22.5" customHeight="1" spans="1:3">
      <c r="A21" s="102" t="s">
        <v>142</v>
      </c>
      <c r="B21" s="103"/>
      <c r="C21" s="103"/>
    </row>
    <row r="22" ht="22.5" customHeight="1" spans="1:3">
      <c r="A22" s="102" t="s">
        <v>143</v>
      </c>
      <c r="B22" s="103"/>
      <c r="C22" s="103"/>
    </row>
    <row r="23" ht="22.5" customHeight="1" spans="1:3">
      <c r="A23" s="102" t="s">
        <v>144</v>
      </c>
      <c r="B23" s="103"/>
      <c r="C23" s="103"/>
    </row>
    <row r="24" ht="22.5" customHeight="1" spans="1:3">
      <c r="A24" s="102" t="s">
        <v>145</v>
      </c>
      <c r="B24" s="103">
        <v>1.2</v>
      </c>
      <c r="C24" s="103"/>
    </row>
    <row r="25" ht="22.5" customHeight="1" spans="1:3">
      <c r="A25" s="102" t="s">
        <v>146</v>
      </c>
      <c r="B25" s="103">
        <v>11.07</v>
      </c>
      <c r="C25" s="103"/>
    </row>
    <row r="26" ht="22.5" customHeight="1" spans="1:3">
      <c r="A26" s="102" t="s">
        <v>147</v>
      </c>
      <c r="B26" s="103"/>
      <c r="C26" s="103"/>
    </row>
    <row r="27" ht="22.5" customHeight="1" spans="1:3">
      <c r="A27" s="102" t="s">
        <v>148</v>
      </c>
      <c r="B27" s="103">
        <v>0.7</v>
      </c>
      <c r="C27" s="103"/>
    </row>
    <row r="28" ht="22.5" customHeight="1" spans="1:3">
      <c r="A28" s="102" t="s">
        <v>149</v>
      </c>
      <c r="B28" s="103"/>
      <c r="C28" s="103"/>
    </row>
    <row r="29" ht="22.5" customHeight="1" spans="1:3">
      <c r="A29" s="102" t="s">
        <v>150</v>
      </c>
      <c r="B29" s="103">
        <v>0.21</v>
      </c>
      <c r="C29" s="103"/>
    </row>
    <row r="30" ht="22.5" customHeight="1" spans="1:3">
      <c r="A30" s="102" t="s">
        <v>151</v>
      </c>
      <c r="B30" s="103"/>
      <c r="C30" s="103"/>
    </row>
    <row r="31" ht="22.5" customHeight="1" spans="1:3">
      <c r="A31" s="102" t="s">
        <v>152</v>
      </c>
      <c r="B31" s="103"/>
      <c r="C31" s="103"/>
    </row>
    <row r="32" ht="22.5" customHeight="1" spans="1:3">
      <c r="A32" s="102" t="s">
        <v>153</v>
      </c>
      <c r="B32" s="103"/>
      <c r="C32" s="103"/>
    </row>
    <row r="33" ht="22.5" customHeight="1" spans="1:3">
      <c r="A33" s="102" t="s">
        <v>154</v>
      </c>
      <c r="B33" s="103"/>
      <c r="C33" s="103"/>
    </row>
    <row r="34" ht="22.5" customHeight="1" spans="1:3">
      <c r="A34" s="102" t="s">
        <v>155</v>
      </c>
      <c r="B34" s="103"/>
      <c r="C34" s="103"/>
    </row>
    <row r="35" ht="22.5" customHeight="1" spans="1:3">
      <c r="A35" s="102" t="s">
        <v>156</v>
      </c>
      <c r="B35" s="103"/>
      <c r="C35" s="103"/>
    </row>
    <row r="36" ht="22.5" customHeight="1" spans="1:3">
      <c r="A36" s="102" t="s">
        <v>157</v>
      </c>
      <c r="B36" s="103"/>
      <c r="C36" s="103"/>
    </row>
    <row r="37" ht="22.5" customHeight="1" spans="1:3">
      <c r="A37" s="102" t="s">
        <v>158</v>
      </c>
      <c r="B37" s="103">
        <v>2.43</v>
      </c>
      <c r="C37" s="103"/>
    </row>
    <row r="38" ht="22.5" customHeight="1" spans="1:3">
      <c r="A38" s="102" t="s">
        <v>159</v>
      </c>
      <c r="B38" s="103"/>
      <c r="C38" s="103"/>
    </row>
    <row r="39" ht="22.5" customHeight="1" spans="1:3">
      <c r="A39" s="102" t="s">
        <v>160</v>
      </c>
      <c r="B39" s="103"/>
      <c r="C39" s="103"/>
    </row>
    <row r="40" ht="22.5" customHeight="1" spans="1:3">
      <c r="A40" s="102" t="s">
        <v>161</v>
      </c>
      <c r="B40" s="103">
        <v>6.93</v>
      </c>
      <c r="C40" s="103"/>
    </row>
    <row r="41" ht="22.5" customHeight="1" spans="1:3">
      <c r="A41" s="102" t="s">
        <v>162</v>
      </c>
      <c r="B41" s="103">
        <v>2.4</v>
      </c>
      <c r="C41" s="103"/>
    </row>
    <row r="42" ht="22.5" customHeight="1" spans="1:3">
      <c r="A42" s="102" t="s">
        <v>163</v>
      </c>
      <c r="B42" s="103">
        <v>5.16</v>
      </c>
      <c r="C42" s="103"/>
    </row>
    <row r="43" ht="22.5" customHeight="1" spans="1:3">
      <c r="A43" s="102" t="s">
        <v>164</v>
      </c>
      <c r="B43" s="103"/>
      <c r="C43" s="103"/>
    </row>
    <row r="44" ht="22.5" customHeight="1" spans="1:3">
      <c r="A44" s="104" t="s">
        <v>165</v>
      </c>
      <c r="B44" s="103"/>
      <c r="C44" s="103"/>
    </row>
    <row r="45" ht="22.5" customHeight="1" spans="1:3">
      <c r="A45" s="102" t="s">
        <v>166</v>
      </c>
      <c r="B45" s="103">
        <v>20.24</v>
      </c>
      <c r="C45" s="103"/>
    </row>
    <row r="46" ht="22.5" customHeight="1" spans="1:3">
      <c r="A46" s="102" t="s">
        <v>167</v>
      </c>
      <c r="B46" s="103"/>
      <c r="C46" s="103"/>
    </row>
    <row r="47" ht="22.5" customHeight="1" spans="1:3">
      <c r="A47" s="102" t="s">
        <v>168</v>
      </c>
      <c r="B47" s="103">
        <v>9.46</v>
      </c>
      <c r="C47" s="103"/>
    </row>
    <row r="48" ht="22.5" customHeight="1" spans="1:3">
      <c r="A48" s="102" t="s">
        <v>169</v>
      </c>
      <c r="B48" s="103"/>
      <c r="C48" s="103"/>
    </row>
    <row r="49" ht="22.5" customHeight="1" spans="1:3">
      <c r="A49" s="102" t="s">
        <v>170</v>
      </c>
      <c r="B49" s="103"/>
      <c r="C49" s="103"/>
    </row>
    <row r="50" ht="22.5" customHeight="1" spans="1:3">
      <c r="A50" s="102" t="s">
        <v>171</v>
      </c>
      <c r="B50" s="103">
        <v>10.78</v>
      </c>
      <c r="C50" s="103"/>
    </row>
    <row r="51" ht="22.5" customHeight="1" spans="1:3">
      <c r="A51" s="102" t="s">
        <v>172</v>
      </c>
      <c r="B51" s="103"/>
      <c r="C51" s="103"/>
    </row>
    <row r="52" ht="22.5" customHeight="1" spans="1:3">
      <c r="A52" s="102" t="s">
        <v>173</v>
      </c>
      <c r="B52" s="103"/>
      <c r="C52" s="103"/>
    </row>
    <row r="53" ht="22.5" customHeight="1" spans="1:3">
      <c r="A53" s="102" t="s">
        <v>174</v>
      </c>
      <c r="B53" s="103"/>
      <c r="C53" s="103"/>
    </row>
    <row r="54" ht="22.5" customHeight="1" spans="1:3">
      <c r="A54" s="102" t="s">
        <v>175</v>
      </c>
      <c r="B54" s="103"/>
      <c r="C54" s="103"/>
    </row>
    <row r="55" ht="22.5" customHeight="1" spans="1:3">
      <c r="A55" s="102" t="s">
        <v>176</v>
      </c>
      <c r="B55" s="103"/>
      <c r="C55" s="103"/>
    </row>
    <row r="56" ht="22.5" customHeight="1" spans="1:3">
      <c r="A56" s="102" t="s">
        <v>177</v>
      </c>
      <c r="B56" s="103"/>
      <c r="C56" s="103"/>
    </row>
    <row r="57" ht="22.5" customHeight="1" spans="1:3">
      <c r="A57" s="101" t="s">
        <v>178</v>
      </c>
      <c r="B57" s="105">
        <f>B45+B17+B5</f>
        <v>574.04</v>
      </c>
      <c r="C57" s="10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8" sqref="A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179</v>
      </c>
    </row>
    <row r="2" ht="19.5" customHeight="1" spans="1:2">
      <c r="A2" s="78"/>
      <c r="B2" s="79"/>
    </row>
    <row r="3" ht="30" customHeight="1" spans="1:2">
      <c r="A3" s="80" t="s">
        <v>180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99</v>
      </c>
    </row>
    <row r="6" ht="38.25" customHeight="1" spans="1:2">
      <c r="A6" s="84" t="s">
        <v>181</v>
      </c>
      <c r="B6" s="85">
        <v>2.4</v>
      </c>
    </row>
    <row r="7" ht="38.25" customHeight="1" spans="1:2">
      <c r="A7" s="77" t="s">
        <v>182</v>
      </c>
      <c r="B7" s="86"/>
    </row>
    <row r="8" ht="38.25" customHeight="1" spans="1:2">
      <c r="A8" s="77" t="s">
        <v>183</v>
      </c>
      <c r="B8" s="86"/>
    </row>
    <row r="9" ht="38.25" customHeight="1" spans="1:2">
      <c r="A9" s="87" t="s">
        <v>184</v>
      </c>
      <c r="B9" s="88">
        <v>2.4</v>
      </c>
    </row>
    <row r="10" ht="38.25" customHeight="1" spans="1:2">
      <c r="A10" s="89" t="s">
        <v>185</v>
      </c>
      <c r="B10" s="88">
        <v>2.4</v>
      </c>
    </row>
    <row r="11" ht="38.25" customHeight="1" spans="1:2">
      <c r="A11" s="90" t="s">
        <v>186</v>
      </c>
      <c r="B11" s="91"/>
    </row>
    <row r="12" ht="91.5" customHeight="1" spans="1:2">
      <c r="A12" s="92" t="s">
        <v>187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showGridLines="0" showZeros="0" workbookViewId="0">
      <selection activeCell="A10" sqref="A10"/>
    </sheetView>
  </sheetViews>
  <sheetFormatPr defaultColWidth="6.875" defaultRowHeight="11.25"/>
  <cols>
    <col min="1" max="1" width="10.875" style="62" customWidth="1"/>
    <col min="2" max="2" width="38.25" style="62" customWidth="1"/>
    <col min="3" max="8" width="9.875" style="62" customWidth="1"/>
    <col min="9" max="9" width="11" style="62" customWidth="1"/>
    <col min="10" max="10" width="10.5" style="62" customWidth="1"/>
    <col min="11" max="11" width="10.625" style="62" customWidth="1"/>
    <col min="12" max="16384" width="6.875" style="62"/>
  </cols>
  <sheetData>
    <row r="1" ht="16.5" customHeight="1" spans="1:11">
      <c r="A1" s="44" t="s">
        <v>188</v>
      </c>
      <c r="B1" s="45"/>
      <c r="C1" s="45"/>
      <c r="D1" s="45"/>
      <c r="E1" s="45"/>
      <c r="F1" s="45"/>
      <c r="G1" s="45"/>
      <c r="H1" s="45"/>
      <c r="I1" s="45"/>
      <c r="J1" s="74"/>
      <c r="K1" s="74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4"/>
      <c r="K2" s="74"/>
    </row>
    <row r="3" ht="29.25" customHeight="1" spans="1:11">
      <c r="A3" s="63" t="s">
        <v>189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5" t="s">
        <v>2</v>
      </c>
      <c r="K4" s="75"/>
    </row>
    <row r="5" ht="26.25" customHeight="1" spans="1:11">
      <c r="A5" s="65" t="s">
        <v>40</v>
      </c>
      <c r="B5" s="65"/>
      <c r="C5" s="65" t="s">
        <v>98</v>
      </c>
      <c r="D5" s="65"/>
      <c r="E5" s="65"/>
      <c r="F5" s="65" t="s">
        <v>99</v>
      </c>
      <c r="G5" s="65"/>
      <c r="H5" s="65"/>
      <c r="I5" s="65" t="s">
        <v>190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101</v>
      </c>
      <c r="D6" s="65" t="s">
        <v>90</v>
      </c>
      <c r="E6" s="65" t="s">
        <v>91</v>
      </c>
      <c r="F6" s="65" t="s">
        <v>101</v>
      </c>
      <c r="G6" s="65" t="s">
        <v>90</v>
      </c>
      <c r="H6" s="65" t="s">
        <v>91</v>
      </c>
      <c r="I6" s="65" t="s">
        <v>101</v>
      </c>
      <c r="J6" s="65" t="s">
        <v>90</v>
      </c>
      <c r="K6" s="65" t="s">
        <v>91</v>
      </c>
    </row>
    <row r="7" s="61" customFormat="1" ht="30" customHeight="1" spans="1:11">
      <c r="A7" s="66">
        <v>229</v>
      </c>
      <c r="B7" s="67" t="s">
        <v>85</v>
      </c>
      <c r="C7" s="68">
        <v>35</v>
      </c>
      <c r="D7" s="68"/>
      <c r="E7" s="68">
        <v>35</v>
      </c>
      <c r="F7" s="68">
        <f>H7+G7</f>
        <v>448</v>
      </c>
      <c r="G7" s="68"/>
      <c r="H7" s="68">
        <v>448</v>
      </c>
      <c r="I7" s="68">
        <f>(F7-C7)/C7*100</f>
        <v>1180</v>
      </c>
      <c r="J7" s="76"/>
      <c r="K7" s="68">
        <f>(H7-E7)/E7*100</f>
        <v>1180</v>
      </c>
    </row>
    <row r="8" s="61" customFormat="1" ht="30" customHeight="1" spans="1:11">
      <c r="A8" s="69">
        <v>22960</v>
      </c>
      <c r="B8" s="70" t="s">
        <v>86</v>
      </c>
      <c r="C8" s="71">
        <v>35</v>
      </c>
      <c r="D8" s="71"/>
      <c r="E8" s="71">
        <v>35</v>
      </c>
      <c r="F8" s="71">
        <f>H8+G8</f>
        <v>0</v>
      </c>
      <c r="G8" s="71"/>
      <c r="H8" s="71"/>
      <c r="I8" s="71">
        <f>(F8-C8)/C8*100</f>
        <v>-100</v>
      </c>
      <c r="J8" s="76"/>
      <c r="K8" s="71">
        <f>(H8-E8)/E8*100</f>
        <v>-100</v>
      </c>
    </row>
    <row r="9" s="61" customFormat="1" ht="30" customHeight="1" spans="1:11">
      <c r="A9" s="69" t="s">
        <v>191</v>
      </c>
      <c r="B9" s="70" t="s">
        <v>87</v>
      </c>
      <c r="C9" s="71"/>
      <c r="D9" s="71"/>
      <c r="E9" s="71"/>
      <c r="F9" s="71">
        <f>H9+G9</f>
        <v>448</v>
      </c>
      <c r="G9" s="71"/>
      <c r="H9" s="71">
        <v>448</v>
      </c>
      <c r="I9" s="71"/>
      <c r="J9" s="76"/>
      <c r="K9" s="71"/>
    </row>
    <row r="10" s="61" customFormat="1" ht="30" customHeight="1" spans="1:11">
      <c r="A10" s="69">
        <v>2296013</v>
      </c>
      <c r="B10" s="70" t="s">
        <v>192</v>
      </c>
      <c r="C10" s="71">
        <v>35</v>
      </c>
      <c r="D10" s="71"/>
      <c r="E10" s="71">
        <v>35</v>
      </c>
      <c r="F10" s="71">
        <f>H10+G10</f>
        <v>0</v>
      </c>
      <c r="G10" s="71"/>
      <c r="H10" s="71"/>
      <c r="I10" s="71">
        <f>(F10-C10)/C10*100</f>
        <v>-100</v>
      </c>
      <c r="J10" s="76"/>
      <c r="K10" s="71">
        <f>(H10-E10)/E10*100</f>
        <v>-100</v>
      </c>
    </row>
    <row r="11" ht="30" customHeight="1" spans="1:11">
      <c r="A11" s="72" t="s">
        <v>193</v>
      </c>
      <c r="B11" s="73"/>
      <c r="C11" s="70"/>
      <c r="D11" s="70"/>
      <c r="E11" s="70"/>
      <c r="F11" s="70"/>
      <c r="G11" s="70"/>
      <c r="H11" s="70"/>
      <c r="I11" s="70"/>
      <c r="J11" s="77"/>
      <c r="K11" s="77"/>
    </row>
  </sheetData>
  <mergeCells count="7">
    <mergeCell ref="A3:K3"/>
    <mergeCell ref="J4:K4"/>
    <mergeCell ref="A5:B5"/>
    <mergeCell ref="C5:E5"/>
    <mergeCell ref="F5:H5"/>
    <mergeCell ref="I5:K5"/>
    <mergeCell ref="A11:B1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19" sqref="E19"/>
    </sheetView>
  </sheetViews>
  <sheetFormatPr defaultColWidth="9" defaultRowHeight="14.25" outlineLevelCol="7"/>
  <cols>
    <col min="1" max="1" width="25.25" customWidth="1"/>
    <col min="2" max="4" width="11.75" customWidth="1"/>
    <col min="5" max="5" width="26.25" customWidth="1"/>
    <col min="6" max="6" width="13.5" customWidth="1"/>
    <col min="7" max="7" width="27.375" customWidth="1"/>
    <col min="8" max="8" width="33.5" customWidth="1"/>
  </cols>
  <sheetData>
    <row r="1" ht="18.75" spans="1:6">
      <c r="A1" s="44" t="s">
        <v>194</v>
      </c>
      <c r="B1" s="45"/>
      <c r="C1" s="45"/>
      <c r="D1" s="45"/>
      <c r="E1" s="45"/>
      <c r="F1" s="45"/>
    </row>
    <row r="2" ht="22.5" spans="1:8">
      <c r="A2" s="46" t="s">
        <v>195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196</v>
      </c>
      <c r="B4" s="51" t="s">
        <v>197</v>
      </c>
      <c r="C4" s="52" t="s">
        <v>198</v>
      </c>
      <c r="D4" s="52"/>
      <c r="E4" s="53" t="s">
        <v>199</v>
      </c>
      <c r="F4" s="10" t="s">
        <v>200</v>
      </c>
      <c r="G4" s="53" t="s">
        <v>201</v>
      </c>
      <c r="H4" s="53" t="s">
        <v>202</v>
      </c>
    </row>
    <row r="5" ht="21" customHeight="1" spans="1:8">
      <c r="A5" s="50"/>
      <c r="B5" s="51"/>
      <c r="C5" s="10" t="s">
        <v>203</v>
      </c>
      <c r="D5" s="10" t="s">
        <v>204</v>
      </c>
      <c r="E5" s="53"/>
      <c r="F5" s="10"/>
      <c r="G5" s="53"/>
      <c r="H5" s="53"/>
    </row>
    <row r="6" ht="27.75" customHeight="1" spans="1:8">
      <c r="A6" s="54" t="s">
        <v>193</v>
      </c>
      <c r="B6" s="55">
        <v>180.23</v>
      </c>
      <c r="C6" s="55">
        <v>18.43</v>
      </c>
      <c r="D6" s="55">
        <v>161.8</v>
      </c>
      <c r="E6" s="56"/>
      <c r="F6" s="57"/>
      <c r="G6" s="57" t="s">
        <v>205</v>
      </c>
      <c r="H6" s="57" t="s">
        <v>205</v>
      </c>
    </row>
    <row r="7" ht="27.75" customHeight="1" spans="1:8">
      <c r="A7" s="58" t="s">
        <v>206</v>
      </c>
      <c r="B7" s="59">
        <v>1.5</v>
      </c>
      <c r="C7" s="59">
        <v>1.5</v>
      </c>
      <c r="D7" s="59"/>
      <c r="E7" s="56" t="s">
        <v>207</v>
      </c>
      <c r="F7" s="57" t="s">
        <v>208</v>
      </c>
      <c r="G7" s="58" t="s">
        <v>206</v>
      </c>
      <c r="H7" s="58" t="s">
        <v>209</v>
      </c>
    </row>
    <row r="8" ht="27.75" customHeight="1" spans="1:8">
      <c r="A8" s="58" t="s">
        <v>210</v>
      </c>
      <c r="B8" s="59">
        <v>8</v>
      </c>
      <c r="C8" s="59">
        <v>3.2</v>
      </c>
      <c r="D8" s="59">
        <v>4.8</v>
      </c>
      <c r="E8" s="56" t="s">
        <v>211</v>
      </c>
      <c r="F8" s="57" t="s">
        <v>212</v>
      </c>
      <c r="G8" s="58" t="s">
        <v>210</v>
      </c>
      <c r="H8" s="58" t="s">
        <v>213</v>
      </c>
    </row>
    <row r="9" ht="27.75" customHeight="1" spans="1:8">
      <c r="A9" s="58" t="s">
        <v>214</v>
      </c>
      <c r="B9" s="59">
        <v>13.73</v>
      </c>
      <c r="C9" s="59">
        <v>13.73</v>
      </c>
      <c r="D9" s="60"/>
      <c r="E9" s="56" t="s">
        <v>215</v>
      </c>
      <c r="F9" s="57" t="s">
        <v>216</v>
      </c>
      <c r="G9" s="58" t="s">
        <v>214</v>
      </c>
      <c r="H9" s="58" t="s">
        <v>217</v>
      </c>
    </row>
    <row r="10" ht="27.75" customHeight="1" spans="1:8">
      <c r="A10" s="58" t="s">
        <v>218</v>
      </c>
      <c r="B10" s="59">
        <v>157</v>
      </c>
      <c r="C10" s="59"/>
      <c r="D10" s="59">
        <v>157</v>
      </c>
      <c r="E10" s="56" t="s">
        <v>219</v>
      </c>
      <c r="F10" s="57" t="s">
        <v>220</v>
      </c>
      <c r="G10" s="58" t="s">
        <v>221</v>
      </c>
      <c r="H10" s="58" t="s">
        <v>222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2020-06-01T08:01:08Z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